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9"/>
  <workbookPr defaultThemeVersion="166925"/>
  <mc:AlternateContent xmlns:mc="http://schemas.openxmlformats.org/markup-compatibility/2006">
    <mc:Choice Requires="x15">
      <x15ac:absPath xmlns:x15ac="http://schemas.microsoft.com/office/spreadsheetml/2010/11/ac" url="https://eitum.sharepoint.com/sites/Home/Shared Documents/Thematic Areas/RIS/RIS/2_RIS_internal/RIS/1_RIS_calls/1_actual calls/CfP2021 for RIS HUBs/"/>
    </mc:Choice>
  </mc:AlternateContent>
  <xr:revisionPtr revIDLastSave="116" documentId="13_ncr:1_{DD440D5D-6F1C-4A1B-8130-6F1E4551BC7C}" xr6:coauthVersionLast="47" xr6:coauthVersionMax="47" xr10:uidLastSave="{E2C39140-8CED-4C5C-A905-FF32EC0E858F}"/>
  <bookViews>
    <workbookView xWindow="-110" yWindow="-110" windowWidth="19420" windowHeight="10420" firstSheet="1" activeTab="1" xr2:uid="{91A2B61E-7CFD-46E7-A8D8-5A676EF06E1B}"/>
  </bookViews>
  <sheets>
    <sheet name="Planning of RIS Hub activities" sheetId="1" state="hidden" r:id="rId1"/>
    <sheet name="Draft" sheetId="4"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4" l="1"/>
  <c r="J47" i="4"/>
  <c r="J46" i="4"/>
  <c r="J45" i="4"/>
  <c r="J43" i="4" s="1"/>
  <c r="J41" i="4"/>
  <c r="J40" i="4"/>
  <c r="J39" i="4"/>
  <c r="J38" i="4" s="1"/>
  <c r="J36" i="4"/>
  <c r="J35" i="4"/>
  <c r="J34" i="4" s="1"/>
  <c r="J26" i="4"/>
  <c r="J30" i="4"/>
  <c r="J31" i="4"/>
  <c r="J29" i="4"/>
  <c r="J28" i="4" s="1"/>
  <c r="J25" i="4"/>
  <c r="J24" i="4"/>
  <c r="J22" i="4"/>
  <c r="J18" i="4"/>
  <c r="J19" i="4"/>
  <c r="J20" i="4"/>
  <c r="J21" i="4"/>
  <c r="J15" i="4"/>
  <c r="N33" i="1" l="1"/>
  <c r="N25" i="1"/>
  <c r="N16" i="1"/>
  <c r="N10" i="1"/>
  <c r="N2" i="1"/>
  <c r="N55" i="1" l="1"/>
  <c r="P33" i="1" l="1"/>
  <c r="P25" i="1"/>
  <c r="P16" i="1"/>
  <c r="P10" i="1"/>
  <c r="P2" i="1"/>
  <c r="J14" i="4"/>
  <c r="J14" i="4" a="1"/>
  <c r="J13" i="4"/>
  <c r="J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tc={99BC7FDC-B914-4DFD-B6AB-8C57DCBE52AC}</author>
  </authors>
  <commentList>
    <comment ref="E1" authorId="0" shapeId="0" xr:uid="{99BC7FDC-B914-4DFD-B6AB-8C57DCBE52AC}">
      <text>
        <t>[Threaded comment]
Your version of Excel allows you to read this threaded comment; however, any edits to it will get removed if the file is opened in a newer version of Excel. Learn more: https://go.microsoft.com/fwlink/?linkid=870924
Comment:
    please revise the milestone dates and if possible set interim milestones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<sst xmlns="http://schemas.openxmlformats.org/spreadsheetml/2006/main" count="411" uniqueCount="290">
  <si>
    <t>No</t>
  </si>
  <si>
    <t>Topic</t>
  </si>
  <si>
    <t>type of activity</t>
  </si>
  <si>
    <t>activity desciption</t>
  </si>
  <si>
    <t>milestone date</t>
  </si>
  <si>
    <t>milestone</t>
  </si>
  <si>
    <t>deliverable</t>
  </si>
  <si>
    <t xml:space="preserve">Output </t>
  </si>
  <si>
    <t>KPI</t>
  </si>
  <si>
    <t>KPI value offered by the Hub</t>
  </si>
  <si>
    <t>min KPI</t>
  </si>
  <si>
    <t>max KPI</t>
  </si>
  <si>
    <t>Budget 
[k EUR]</t>
  </si>
  <si>
    <t>Ideal budget range</t>
  </si>
  <si>
    <t>Budget proportion</t>
  </si>
  <si>
    <t>needed costs for actions, 
separately subcontracted by the KIC itself (venue, catering, other costs) 
[k EUR]</t>
  </si>
  <si>
    <t>Justification of the needed costs</t>
  </si>
  <si>
    <t>Awareness raising (ARE) and info events (IE)</t>
  </si>
  <si>
    <t>31/12/2020</t>
  </si>
  <si>
    <t>Event organised</t>
  </si>
  <si>
    <t>Photos, screenshots, attendance sheet, agenda</t>
  </si>
  <si>
    <t># of people participating, press event organised, press release published</t>
  </si>
  <si>
    <t>KON06</t>
  </si>
  <si>
    <t>Outreach events in EIT RIS countries</t>
  </si>
  <si>
    <t>10-25%</t>
  </si>
  <si>
    <t>1.1</t>
  </si>
  <si>
    <t>Awareness raising events (ARE)</t>
  </si>
  <si>
    <t>Event organisation</t>
  </si>
  <si>
    <t>Organizing events for stakeholders of the local innovation ecosystem involving all sides of the extended knowledge traingle (universities, research, industry, cities) and start-ups, yearly at least one should be organised, it could be connected/combined with other contents (e.g. start-up competition)</t>
  </si>
  <si>
    <t>Number of participants</t>
  </si>
  <si>
    <t>1.1.1</t>
  </si>
  <si>
    <t>ARE F2F event</t>
  </si>
  <si>
    <t>Number of press release published in media</t>
  </si>
  <si>
    <t>Event organisation costs, central marketing costs</t>
  </si>
  <si>
    <t>1.1.2</t>
  </si>
  <si>
    <t>ARE online</t>
  </si>
  <si>
    <t>Number of press event</t>
  </si>
  <si>
    <t>1.2</t>
  </si>
  <si>
    <t>information Events (IE)</t>
  </si>
  <si>
    <t xml:space="preserve">Special events for the delivery of special targeted information (e.g. upcoming calls, matchmaking and similar activities)  for stakeholders of the local innovation ecosystem involving all sides of the extended knowledge traingle or for just for the local community members </t>
  </si>
  <si>
    <t>1.2.1</t>
  </si>
  <si>
    <t>IE F2F event</t>
  </si>
  <si>
    <t>1.2.2</t>
  </si>
  <si>
    <t>IE online</t>
  </si>
  <si>
    <t>Supporting innovation</t>
  </si>
  <si>
    <t>EITN08.2</t>
  </si>
  <si>
    <t># External participants in EIT RIS programmes</t>
  </si>
  <si>
    <t>2.1</t>
  </si>
  <si>
    <t>project prepatration</t>
  </si>
  <si>
    <t xml:space="preserve">informing the stakeholders about the opportunities </t>
  </si>
  <si>
    <t>As national contact point support the stakeholders with information, how to participate in the innovation activities</t>
  </si>
  <si>
    <t>Supporting innovation project submission</t>
  </si>
  <si>
    <t>Identification of innovation project opportunities and support by the HUB and submiting proposals to EIT Urban Mobility (having the calls in the spring the KPI will be delivered in next year)</t>
  </si>
  <si>
    <t>2.2</t>
  </si>
  <si>
    <t>support and monitoring of local project implementation of the granted projects (if applicable)</t>
  </si>
  <si>
    <t>Supporting innovation project delivery</t>
  </si>
  <si>
    <t>Supporting project in the technical questions of the project delivery</t>
  </si>
  <si>
    <t>2.3</t>
  </si>
  <si>
    <t>beiing active part of the national innovation ecosystem</t>
  </si>
  <si>
    <t>scouting for cooperation opportunities</t>
  </si>
  <si>
    <t xml:space="preserve">setting up cooperation programs with the most important national  </t>
  </si>
  <si>
    <t>Supporting Business creation</t>
  </si>
  <si>
    <t>15-30%</t>
  </si>
  <si>
    <t xml:space="preserve">3.1 </t>
  </si>
  <si>
    <t>Filling a start-up pipeline</t>
  </si>
  <si>
    <t>Scouting for startups</t>
  </si>
  <si>
    <t>Establish contact point, deliver information to the start-ups and local support by HUB / link to the EIT Urban Mobility web for applications.</t>
  </si>
  <si>
    <t>Startups/scaleups identified and registered.</t>
  </si>
  <si>
    <t>List of pipeline, list of startup competition applications, list of training program applications</t>
  </si>
  <si>
    <t>List of pipeline</t>
  </si>
  <si>
    <t>EITN05</t>
  </si>
  <si>
    <t># Start-ups supported by KICs</t>
  </si>
  <si>
    <t>EITN06</t>
  </si>
  <si>
    <t>Investment attracted by start-ups supported by KICs</t>
  </si>
  <si>
    <t>KON10</t>
  </si>
  <si>
    <t>Investment secured via Finance2Move</t>
  </si>
  <si>
    <t>3.2</t>
  </si>
  <si>
    <t>Organising local start-up competition</t>
  </si>
  <si>
    <t xml:space="preserve">Startup Competition </t>
  </si>
  <si>
    <t>Communication campaign, registration of participants, pre-evaluation, elegible ones promoted to training (3.1) or bootcamp, local final organised.</t>
  </si>
  <si>
    <t>startups/scaleups identified and registered.</t>
  </si>
  <si>
    <t>list of pipeline, list of startup competition applications, list of training program applications</t>
  </si>
  <si>
    <t>list of local final participants</t>
  </si>
  <si>
    <t>KON07</t>
  </si>
  <si>
    <t>Sub-grants to EIT RIS country partners</t>
  </si>
  <si>
    <t>It could be connected with the awareness raising event (further communication support might be needed from central budget)</t>
  </si>
  <si>
    <t>KON09</t>
  </si>
  <si>
    <t>Entries in idea and business competitions</t>
  </si>
  <si>
    <t>Supporting education</t>
  </si>
  <si>
    <t>10-20%</t>
  </si>
  <si>
    <t>4.1</t>
  </si>
  <si>
    <t>educational coopreations</t>
  </si>
  <si>
    <t xml:space="preserve">Connecting EIT Urban Mobility with universities, and city/industry training programs </t>
  </si>
  <si>
    <t>preparation of joint education programs</t>
  </si>
  <si>
    <t>Number of educational cooperation actions</t>
  </si>
  <si>
    <t xml:space="preserve">4.2 </t>
  </si>
  <si>
    <t>preparation and implementation of training programs</t>
  </si>
  <si>
    <t>Training program</t>
  </si>
  <si>
    <t>concluding entrepreneurship training</t>
  </si>
  <si>
    <t>KON08</t>
  </si>
  <si>
    <t>Education activities at EIT RIS hubs</t>
  </si>
  <si>
    <t>5 (k EUR)</t>
  </si>
  <si>
    <t>Trainers and mentors</t>
  </si>
  <si>
    <t>4.3</t>
  </si>
  <si>
    <t>scouting for sholarship candidates</t>
  </si>
  <si>
    <t>online capmaign / meetup</t>
  </si>
  <si>
    <t>online events? Is there any stakeholder to contribute?</t>
  </si>
  <si>
    <t>EITN08.1</t>
  </si>
  <si>
    <t>Local community building</t>
  </si>
  <si>
    <t>15-35%</t>
  </si>
  <si>
    <t>5.1</t>
  </si>
  <si>
    <t>new stakeholder management</t>
  </si>
  <si>
    <t>5.1.1</t>
  </si>
  <si>
    <t>mapping of important stakeholder</t>
  </si>
  <si>
    <t>Promotion of membership</t>
  </si>
  <si>
    <t>maping and analysing the moost important Urban Mobility stakeholders, suggestion for membership in case of important stakeholders with added value</t>
  </si>
  <si>
    <t>KON03</t>
  </si>
  <si>
    <t>Members of City Club</t>
  </si>
  <si>
    <t>5.1.2</t>
  </si>
  <si>
    <t>Recruitment of new network partner</t>
  </si>
  <si>
    <t>scouting and suggestion of new network partner candidates</t>
  </si>
  <si>
    <t>New network partner</t>
  </si>
  <si>
    <t>5.1.3</t>
  </si>
  <si>
    <t xml:space="preserve">Recruitment of new project partner </t>
  </si>
  <si>
    <t>New project partner</t>
  </si>
  <si>
    <t xml:space="preserve">5.2 </t>
  </si>
  <si>
    <t>Local activities of the local community</t>
  </si>
  <si>
    <t xml:space="preserve">5.2.1 </t>
  </si>
  <si>
    <t>local events for knowledge sharing and improvement the knowledge triangle integration</t>
  </si>
  <si>
    <t>local ideation events to support local stakeholders in new activities (introduction of EIT Urban Mobility meainigful discussion of challenges, achievements, matchmaking)</t>
  </si>
  <si>
    <t>A total max 6 k EUR (e.g. Max 1200 EUR / event)</t>
  </si>
  <si>
    <t>5.3</t>
  </si>
  <si>
    <t>Support of the local community to participate in international activities</t>
  </si>
  <si>
    <t>Matchmaking, mentoring and consulting</t>
  </si>
  <si>
    <t>attendance sheets, minutes, fotos</t>
  </si>
  <si>
    <t>List of stakeholders involved in individual consulting or mentoring or negotiation</t>
  </si>
  <si>
    <t>5.4</t>
  </si>
  <si>
    <t>Actions for the local innovation ecosystem development</t>
  </si>
  <si>
    <t>Systematic changes</t>
  </si>
  <si>
    <t>5,4,1</t>
  </si>
  <si>
    <t xml:space="preserve">Mapping of the barriers of the local innovation ecosystem </t>
  </si>
  <si>
    <t>Analysis</t>
  </si>
  <si>
    <t>Analysisof the improvement potential and measures for development of the local innovation ecosystem</t>
  </si>
  <si>
    <t>5.5</t>
  </si>
  <si>
    <t>Preparation of large infrastructure projects</t>
  </si>
  <si>
    <t>project preparation</t>
  </si>
  <si>
    <t>Based on EIT Urban Mobility pilot success preparation of large (infrastructure) projects to change the local mobility system</t>
  </si>
  <si>
    <t>KON04</t>
  </si>
  <si>
    <t>Order for Factory consultancy</t>
  </si>
  <si>
    <t>5.6</t>
  </si>
  <si>
    <t>RIS program development support (ideas, suggestions, analysis, definition of needs and possible impact)</t>
  </si>
  <si>
    <t>Suggestions for future actions</t>
  </si>
  <si>
    <t>Based on needs of the local stakeholder or on new ideas of the Hub suggestions for result oriented efficient future actions</t>
  </si>
  <si>
    <t>suggestions for new measures, programmes</t>
  </si>
  <si>
    <t>the implementation of the action is a separate activity, this activity should not have any budget</t>
  </si>
  <si>
    <t>SUM</t>
  </si>
  <si>
    <t>The goal is to set up a system for the next years, if some of the activities are in 2020 not possible anymore, they have to be coloured blue</t>
  </si>
  <si>
    <t>Other activities, not part of the own Hub's activity plan</t>
  </si>
  <si>
    <t>yearly HUB's meeting (mandatory for all HUBs, (HUB Summit) in addition quarterly meetings (on-line or F2F in any of the cities of HUBs) could be organised to share best practice and discuss joint challenges.</t>
  </si>
  <si>
    <t>Expected Deliverable</t>
  </si>
  <si>
    <t xml:space="preserve">Expected Output </t>
  </si>
  <si>
    <t>KPI value commited by the Hub</t>
  </si>
  <si>
    <t>Additional info to activity / KPI</t>
  </si>
  <si>
    <t>Performance based grant expected in EUR</t>
  </si>
  <si>
    <t>0.</t>
  </si>
  <si>
    <t>Mandatory activities</t>
  </si>
  <si>
    <t>Mapping local ecosystem and stakeholders</t>
  </si>
  <si>
    <t>A comprehensive map of local relevant stakeholders (universities, incubators, research organisations, Cities and their linked companies, mobility related companies (producers and operators) including the link between them and contact information. Map of locally available public and private funding opportunities, both available for local players and those are available for international actors as well.</t>
  </si>
  <si>
    <t>A report or database accessible to EIT Urban Mobility staff as well</t>
  </si>
  <si>
    <t>A thorough analysis carried out and compiled to a rport by the end o Q2 2021.</t>
  </si>
  <si>
    <t>-</t>
  </si>
  <si>
    <t xml:space="preserve">Local event mapping </t>
  </si>
  <si>
    <t>Mapping both local and EIT UM organized events, trainings, competitions that relevant either the local stakeholders identified by the system mapping or to EIT UM and its partnership</t>
  </si>
  <si>
    <t>A thorough analysis carried out and compiled to a rport by the end o Q1 2021. Updated regularly.</t>
  </si>
  <si>
    <t>Dissemination and Communication Plan</t>
  </si>
  <si>
    <t>Plan and activity</t>
  </si>
  <si>
    <t xml:space="preserve">Based on 1) and 2) a dissemination and communication plan created as deliverable (a living document as 2) is dynamic) and its implementation </t>
  </si>
  <si>
    <t>Dissemination and commuication plan, upodated regularly and the documentation and report on the implementation</t>
  </si>
  <si>
    <t>Implementation of the commuication plan documented thoroughly</t>
  </si>
  <si>
    <t># of web and social media reaches/views</t>
  </si>
  <si>
    <t>Organization of at least 1 Stakeholder event</t>
  </si>
  <si>
    <t>Event organization</t>
  </si>
  <si>
    <t>With inviting selected stakeholders based on 1) including EIT UM staff and partnership with minimum of 100 participants, at least 1 media appearance connected to the event</t>
  </si>
  <si>
    <t>A report including KPI report and neceseary documents</t>
  </si>
  <si>
    <t>Event organized</t>
  </si>
  <si>
    <t>KONHE06</t>
  </si>
  <si>
    <t>0.5a</t>
  </si>
  <si>
    <t xml:space="preserve">Supporting Start-ups/Scale-ups </t>
  </si>
  <si>
    <t>Supporting activity</t>
  </si>
  <si>
    <t>Ongoing suporting activity (not financial suport) for start ups (legal entities) to become eligible for EIT UM business creatin activity application</t>
  </si>
  <si>
    <t>A report including the selectin of start-ups (how they were relevant, what is the market potential based on they have been selected, any criteria the selectin has been made) and about the activitiy meant support + reporting KPI and nexeseary documents</t>
  </si>
  <si>
    <t>Start ups supported</t>
  </si>
  <si>
    <t>EITHE03.1</t>
  </si>
  <si>
    <t>0.5b</t>
  </si>
  <si>
    <t xml:space="preserve">Education activity </t>
  </si>
  <si>
    <t>Education activity</t>
  </si>
  <si>
    <t xml:space="preserve">Education activity on entrepreneurship for local ecosystem actors (including, but not exclusevily idea holders or start-ups) </t>
  </si>
  <si>
    <t>A report on the organized training including training content (learning outcome, training material and approach, invitation, participatin list, photos, etc..)</t>
  </si>
  <si>
    <t>Training organised</t>
  </si>
  <si>
    <t>EITHE08.1
KONHE08</t>
  </si>
  <si>
    <t>10
1</t>
  </si>
  <si>
    <t xml:space="preserve">Actively promoting EIT UM activities </t>
  </si>
  <si>
    <t>Comunication activity, event participation</t>
  </si>
  <si>
    <t xml:space="preserve">Actively sharing information on (calls, MS label programs &amp; Competence HUB; business creation activities, Innovation programs, matchmaking and networking activities and related webinars) as part of 3) and recruiting participants to centrally organised activities </t>
  </si>
  <si>
    <t>Report on the activity focusing on what programs where and how had been promoted</t>
  </si>
  <si>
    <t>EIT UM programs promoted</t>
  </si>
  <si>
    <t xml:space="preserve">Annual HUB meetings </t>
  </si>
  <si>
    <t>EIT UM Summit participation and quarterly RIS HUB meetings</t>
  </si>
  <si>
    <t>Active participation at the EIT UM organised Summit and hsting/participating quarerly RIS HUB meetings either online or F2F if possible</t>
  </si>
  <si>
    <t>No1 - presentation , multimedia files created necesseary for the EIT UM Summit participation;
No2 - RIS HUB meeting invitation, agenda, presentations, minutes, photo and other multimedia, follow up report</t>
  </si>
  <si>
    <t>HUB participated with speech at the EIT UM summit and 4 RIS HUB meeting organised</t>
  </si>
  <si>
    <t>Reporting activity</t>
  </si>
  <si>
    <t>Reporting</t>
  </si>
  <si>
    <t>Official quarterly, milestone and final reports (both financial and performance) created and submitted to EIT Urban Mobility on time</t>
  </si>
  <si>
    <t>Deliverables and reports</t>
  </si>
  <si>
    <t>Reporting done and accepted by EIT Urban Mobiltiy</t>
  </si>
  <si>
    <t>Number of events</t>
  </si>
  <si>
    <t>Nuber of participants</t>
  </si>
  <si>
    <t>Report icluding all neceseary information rewuired to report the KPI</t>
  </si>
  <si>
    <t>event organized</t>
  </si>
  <si>
    <t>Information Events (IE)</t>
  </si>
  <si>
    <t>1.3</t>
  </si>
  <si>
    <t>Citizen engagement activities</t>
  </si>
  <si>
    <t>Any local event that mobilize at least 1000 local citizens including but not exclusivly organizing Citizen debates, outdoor awareness activities, flash mobs, artistic competitions, etc…</t>
  </si>
  <si>
    <t>Report including all neceseary information required to report the KPI</t>
  </si>
  <si>
    <t>1.4</t>
  </si>
  <si>
    <t>City engagement ectivities</t>
  </si>
  <si>
    <t>Any local event that mobilize the city involving the municipal epartments or companies linked to the city including but not exclusivly organizing open innovation events, Citythons, etc…</t>
  </si>
  <si>
    <t>EITHE03.2</t>
  </si>
  <si>
    <t># EIT RIS Start-ups/scale-ups supported</t>
  </si>
  <si>
    <t>1.5</t>
  </si>
  <si>
    <t>Information events for EIT UM network on calls, events and opportunities available withtin the coutnry of the RIS HUB</t>
  </si>
  <si>
    <t>Online or F2F information events where available and relevant opportunities in the RIS HB coutry shared with the EIT UM internatinal network</t>
  </si>
  <si>
    <t>1.5.1</t>
  </si>
  <si>
    <t>1.5.2</t>
  </si>
  <si>
    <t>1.6</t>
  </si>
  <si>
    <t>Succes stories scouted and submitted</t>
  </si>
  <si>
    <t>EITHE13.1</t>
  </si>
  <si>
    <t># success Stories</t>
  </si>
  <si>
    <t>write number, 0 if none</t>
  </si>
  <si>
    <t>Project prepatration</t>
  </si>
  <si>
    <t xml:space="preserve">Informing the stakeholders about the opportunities </t>
  </si>
  <si>
    <t>A combined report as deliverable on all the innoation project submition / implementation support has been provided to local actors in EIT Urban Mobility funded innovation projects</t>
  </si>
  <si>
    <t>event organized / suport provided</t>
  </si>
  <si>
    <t>KONHE11 / 
# suppored ideas</t>
  </si>
  <si>
    <t># event organized if any</t>
  </si>
  <si>
    <t># supported ideas</t>
  </si>
  <si>
    <t>Support and monitoring of local project implementation of the granted projects (if applicable)</t>
  </si>
  <si>
    <t>KONHE11 / 
# suppored projects</t>
  </si>
  <si>
    <t xml:space="preserve">Demonstration/pilots/living labs </t>
  </si>
  <si>
    <t xml:space="preserve">Contributing to a project </t>
  </si>
  <si>
    <t>Contributing to a project by managing and organizing and involving a City to demonstration/pilots/living labs within a project that actively involve citizens and/or local associations</t>
  </si>
  <si>
    <t>A report about the project and City involved and the nature of RIS Hub contribution and role, information on the outcome of the demo/tet lab activity</t>
  </si>
  <si>
    <t>Project suport achieved</t>
  </si>
  <si>
    <t>KSN02</t>
  </si>
  <si>
    <t>3.1</t>
  </si>
  <si>
    <t>Startup Competition or Open Innovation (Citython) event</t>
  </si>
  <si>
    <t>Communication campaign, registration of participants, chellenge, topic defined, agenda, jury, evaluation, follow up</t>
  </si>
  <si>
    <t>Report on the activities including as well as list of pipeline, list of startup competition applications, list of training program applications</t>
  </si>
  <si>
    <t>Competition organised</t>
  </si>
  <si>
    <t>KONHE11
KONHE09</t>
  </si>
  <si>
    <t># ideas in competition</t>
  </si>
  <si>
    <t>Start Up support</t>
  </si>
  <si>
    <t>Support activity</t>
  </si>
  <si>
    <t>Any kind of support (mentoring, coaching, training) has been provided to start ups (pleae note, only start ups with registered legal entitiy coutns)</t>
  </si>
  <si>
    <t>No additional report is needed on top of proper KPI documentation</t>
  </si>
  <si>
    <t>Start up supported</t>
  </si>
  <si>
    <t># of start ups suported</t>
  </si>
  <si>
    <t>Organizing education activities</t>
  </si>
  <si>
    <t>Education activity organized by the HUB (entrepreneurship or technology transfer, proposal writing and access to funding education; thematic training for professionals held by an expert affiliated to any of the  EIT UM core partner orgnaisation)</t>
  </si>
  <si>
    <t>An overall report on all the education activity organized and education content developed and created. Report shall contain all the neceseary documentatin required by KPI justification accordingly.</t>
  </si>
  <si>
    <t>Education activities organised</t>
  </si>
  <si>
    <t>EITHE08.1</t>
  </si>
  <si>
    <t># participants in the training</t>
  </si>
  <si>
    <t>KONHE08</t>
  </si>
  <si>
    <t># education activities</t>
  </si>
  <si>
    <t>KONHE21</t>
  </si>
  <si>
    <t># new courses developed</t>
  </si>
  <si>
    <t>Scouting and suggestion of new network partner candidates, leasing with relevant Innovation HUB</t>
  </si>
  <si>
    <t>A report on the activity including the partners mediated, what was the value propositin to the partner and to the Innovatin HUB, how the network partner joined to which activities (KIVA if relevant) any follow up and support action done</t>
  </si>
  <si>
    <t>Recruitment of new network and project aprtners achieved</t>
  </si>
  <si>
    <t>These are not EIT or EIT UM defined KPIs</t>
  </si>
  <si>
    <t># network partner acknowledged by the relevant Inovation HUB</t>
  </si>
  <si>
    <t># of new project partners become member of a consortium in a supported project</t>
  </si>
  <si>
    <t>5,2</t>
  </si>
  <si>
    <t>Analysis of the improvement potential and measures for development of the local innovation ecosystem</t>
  </si>
  <si>
    <t>A report on the analysis done and its outcome</t>
  </si>
  <si>
    <t>Analysis done and made available for EIT UM RIS and to relevant Innovation HUB</t>
  </si>
  <si>
    <t>write 1, if you planning to do</t>
  </si>
  <si>
    <t>Maximum funds based on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</si>
</sst>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charset val="238"/>
      <scheme val="minor"/>
    </font>
    <font>
      <b/>
      <sz val="11"/>
      <color theme="1"/>
      <name val="Calibri"/>
      <family val="2"/>
      <scheme val="minor"/>
    </font>
    <font>
      <sz val="10"/>
      <color rgb="FF333333"/>
      <name val="Calibri Light"/>
      <family val="2"/>
    </font>
    <font>
      <b/>
      <sz val="10"/>
      <color rgb="FF333333"/>
      <name val="Calibri Light"/>
      <family val="2"/>
    </font>
    <font>
      <b/>
      <sz val="10"/>
      <name val="Calibri Light"/>
      <family val="2"/>
    </font>
    <font>
      <sz val="10"/>
      <name val="Calibri Light"/>
      <family val="2"/>
    </font>
    <font>
      <b/>
      <sz val="11"/>
      <color theme="0"/>
      <name val="Calibri"/>
      <family val="2"/>
      <scheme val="minor"/>
    </font>
    <font>
      <b/>
      <i/>
      <sz val="11"/>
      <color theme="1"/>
      <name val="Calibri"/>
      <family val="2"/>
      <scheme val="minor"/>
    </font>
    <font>
      <sz val="11"/>
      <name val="Calibri"/>
      <family val="2"/>
      <charset val="238"/>
      <scheme val="minor"/>
    </font>
    <font>
      <sz val="10"/>
      <color theme="1"/>
      <name val="Calibri"/>
      <family val="2"/>
      <charset val="238"/>
      <scheme val="minor"/>
    </font>
    <font>
      <sz val="10"/>
      <name val="Calibri Light"/>
      <family val="2"/>
      <scheme val="major"/>
    </font>
    <font>
      <sz val="10"/>
      <color theme="1"/>
      <name val="Calibri Light"/>
      <family val="2"/>
      <scheme val="major"/>
    </font>
    <font>
      <b/>
      <sz val="10"/>
      <color theme="1"/>
      <name val="Calibri Light"/>
      <family val="2"/>
      <scheme val="major"/>
    </font>
    <font>
      <sz val="8"/>
      <name val="Calibri"/>
      <family val="2"/>
      <charset val="238"/>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5"/>
        <bgColor indexed="64"/>
      </patternFill>
    </fill>
    <fill>
      <patternFill patternType="solid">
        <fgColor rgb="FF92D050"/>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32">
    <xf numFmtId="0" fontId="0" fillId="0" borderId="0" xfId="0"/>
    <xf numFmtId="0" fontId="0" fillId="0" borderId="0" xfId="0" applyAlignment="1">
      <alignment vertical="top" wrapText="1"/>
    </xf>
    <xf numFmtId="0" fontId="6" fillId="5" borderId="0" xfId="0" applyFont="1" applyFill="1" applyAlignment="1">
      <alignment vertical="top" wrapText="1"/>
    </xf>
    <xf numFmtId="49" fontId="0" fillId="7" borderId="0" xfId="0" applyNumberFormat="1" applyFill="1" applyAlignment="1">
      <alignment vertical="top"/>
    </xf>
    <xf numFmtId="0" fontId="0" fillId="7" borderId="0" xfId="0" applyFill="1" applyAlignment="1">
      <alignment vertical="top"/>
    </xf>
    <xf numFmtId="0" fontId="4" fillId="2" borderId="1" xfId="0" applyFont="1" applyFill="1" applyBorder="1" applyAlignment="1">
      <alignment horizontal="justify" vertical="top" wrapText="1"/>
    </xf>
    <xf numFmtId="0" fontId="5" fillId="2" borderId="2" xfId="0" applyFont="1" applyFill="1" applyBorder="1" applyAlignment="1">
      <alignment horizontal="justify" vertical="top" wrapText="1"/>
    </xf>
    <xf numFmtId="0" fontId="0" fillId="0" borderId="0" xfId="0" applyAlignment="1">
      <alignment vertical="top"/>
    </xf>
    <xf numFmtId="0" fontId="0" fillId="4" borderId="0" xfId="0" applyFill="1" applyAlignment="1">
      <alignment vertical="top"/>
    </xf>
    <xf numFmtId="164" fontId="0" fillId="4" borderId="0" xfId="0" applyNumberFormat="1" applyFill="1" applyAlignment="1">
      <alignment vertical="top"/>
    </xf>
    <xf numFmtId="49" fontId="0" fillId="6" borderId="0" xfId="0" applyNumberFormat="1" applyFill="1" applyAlignment="1">
      <alignment vertical="top"/>
    </xf>
    <xf numFmtId="0" fontId="0" fillId="6" borderId="0" xfId="0" applyFill="1" applyAlignment="1">
      <alignment vertical="top"/>
    </xf>
    <xf numFmtId="0" fontId="0" fillId="6" borderId="0" xfId="0" applyFill="1" applyAlignment="1">
      <alignment vertical="top" wrapText="1"/>
    </xf>
    <xf numFmtId="0" fontId="0" fillId="9" borderId="0" xfId="0" applyFill="1" applyAlignment="1">
      <alignment vertical="top"/>
    </xf>
    <xf numFmtId="0" fontId="3" fillId="2" borderId="1" xfId="0" applyFont="1" applyFill="1" applyBorder="1" applyAlignment="1">
      <alignment horizontal="justify" vertical="top" wrapText="1"/>
    </xf>
    <xf numFmtId="0" fontId="2" fillId="2" borderId="2" xfId="0" applyFont="1" applyFill="1" applyBorder="1" applyAlignment="1">
      <alignment horizontal="justify" vertical="top" wrapText="1"/>
    </xf>
    <xf numFmtId="0" fontId="3" fillId="4" borderId="1" xfId="0" applyFont="1" applyFill="1" applyBorder="1" applyAlignment="1">
      <alignment horizontal="justify" vertical="top" wrapText="1"/>
    </xf>
    <xf numFmtId="0" fontId="2" fillId="4" borderId="2" xfId="0" applyFont="1" applyFill="1" applyBorder="1" applyAlignment="1">
      <alignment horizontal="justify" vertical="top" wrapText="1"/>
    </xf>
    <xf numFmtId="0" fontId="4" fillId="4" borderId="1" xfId="0" applyFont="1" applyFill="1" applyBorder="1" applyAlignment="1">
      <alignment horizontal="justify" vertical="top" wrapText="1"/>
    </xf>
    <xf numFmtId="0" fontId="5" fillId="4" borderId="2" xfId="0" applyFont="1" applyFill="1" applyBorder="1" applyAlignment="1">
      <alignment horizontal="justify" vertical="top" wrapText="1"/>
    </xf>
    <xf numFmtId="0" fontId="0" fillId="6" borderId="0" xfId="0" applyFill="1" applyAlignment="1">
      <alignment horizontal="left" vertical="top"/>
    </xf>
    <xf numFmtId="0" fontId="1" fillId="4" borderId="3" xfId="0" applyFont="1" applyFill="1" applyBorder="1" applyAlignment="1">
      <alignment vertical="top"/>
    </xf>
    <xf numFmtId="0" fontId="7" fillId="8" borderId="0" xfId="0" applyFont="1" applyFill="1" applyAlignment="1">
      <alignment vertical="top"/>
    </xf>
    <xf numFmtId="0" fontId="0" fillId="8" borderId="0" xfId="0" applyFill="1" applyAlignment="1">
      <alignment vertical="top" wrapText="1"/>
    </xf>
    <xf numFmtId="49" fontId="0" fillId="6" borderId="4" xfId="0" applyNumberFormat="1" applyFill="1" applyBorder="1" applyAlignment="1">
      <alignment vertical="top"/>
    </xf>
    <xf numFmtId="0" fontId="0" fillId="6" borderId="5" xfId="0" applyFill="1" applyBorder="1" applyAlignment="1">
      <alignment vertical="top"/>
    </xf>
    <xf numFmtId="0" fontId="4"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0" fillId="0" borderId="5" xfId="0" applyBorder="1" applyAlignment="1">
      <alignment vertical="top"/>
    </xf>
    <xf numFmtId="0" fontId="0" fillId="4" borderId="5" xfId="0" applyFill="1" applyBorder="1" applyAlignment="1">
      <alignment vertical="top"/>
    </xf>
    <xf numFmtId="0" fontId="0" fillId="9" borderId="5" xfId="0" applyFill="1" applyBorder="1" applyAlignment="1">
      <alignment vertical="top"/>
    </xf>
    <xf numFmtId="0" fontId="0" fillId="0" borderId="8" xfId="0" applyBorder="1" applyAlignment="1">
      <alignment vertical="top"/>
    </xf>
    <xf numFmtId="49" fontId="0" fillId="6" borderId="9" xfId="0" applyNumberFormat="1" applyFill="1" applyBorder="1" applyAlignment="1">
      <alignment vertical="top"/>
    </xf>
    <xf numFmtId="0" fontId="0" fillId="6" borderId="10" xfId="0" applyFill="1" applyBorder="1" applyAlignment="1">
      <alignment vertical="top"/>
    </xf>
    <xf numFmtId="0" fontId="4" fillId="4" borderId="11" xfId="0" applyFont="1" applyFill="1" applyBorder="1" applyAlignment="1">
      <alignment horizontal="justify" vertical="top" wrapText="1"/>
    </xf>
    <xf numFmtId="0" fontId="5" fillId="4" borderId="12" xfId="0" applyFont="1" applyFill="1" applyBorder="1" applyAlignment="1">
      <alignment horizontal="justify" vertical="top" wrapText="1"/>
    </xf>
    <xf numFmtId="0" fontId="0" fillId="0" borderId="10" xfId="0" applyBorder="1" applyAlignment="1">
      <alignment vertical="top"/>
    </xf>
    <xf numFmtId="0" fontId="0" fillId="4" borderId="10" xfId="0" applyFill="1" applyBorder="1" applyAlignment="1">
      <alignment vertical="top"/>
    </xf>
    <xf numFmtId="0" fontId="0" fillId="9" borderId="10" xfId="0" applyFill="1" applyBorder="1" applyAlignment="1">
      <alignment vertical="top"/>
    </xf>
    <xf numFmtId="0" fontId="0" fillId="0" borderId="13" xfId="0" applyBorder="1" applyAlignment="1">
      <alignment vertical="top"/>
    </xf>
    <xf numFmtId="49" fontId="0" fillId="6" borderId="16" xfId="0" applyNumberFormat="1" applyFill="1" applyBorder="1" applyAlignment="1">
      <alignment vertical="top"/>
    </xf>
    <xf numFmtId="0" fontId="0" fillId="0" borderId="17" xfId="0" applyBorder="1" applyAlignment="1">
      <alignment vertical="top"/>
    </xf>
    <xf numFmtId="0" fontId="0" fillId="6" borderId="10" xfId="0" applyFill="1" applyBorder="1" applyAlignment="1">
      <alignment vertical="top" wrapText="1"/>
    </xf>
    <xf numFmtId="49" fontId="0" fillId="7" borderId="4" xfId="0" applyNumberFormat="1" applyFill="1" applyBorder="1" applyAlignment="1">
      <alignment vertical="top"/>
    </xf>
    <xf numFmtId="0" fontId="0" fillId="7" borderId="5" xfId="0" applyFill="1" applyBorder="1" applyAlignment="1">
      <alignment vertical="top"/>
    </xf>
    <xf numFmtId="0" fontId="3" fillId="2" borderId="6" xfId="0" applyFont="1" applyFill="1" applyBorder="1" applyAlignment="1">
      <alignment horizontal="justify" vertical="top" wrapText="1"/>
    </xf>
    <xf numFmtId="0" fontId="2" fillId="2" borderId="7" xfId="0" applyFont="1" applyFill="1" applyBorder="1" applyAlignment="1">
      <alignment horizontal="justify" vertical="top" wrapText="1"/>
    </xf>
    <xf numFmtId="164" fontId="0" fillId="4" borderId="5" xfId="0" applyNumberFormat="1" applyFill="1" applyBorder="1" applyAlignment="1">
      <alignment vertical="top"/>
    </xf>
    <xf numFmtId="0" fontId="3" fillId="2" borderId="6" xfId="0" applyFont="1" applyFill="1" applyBorder="1" applyAlignment="1">
      <alignment horizontal="justify" vertical="top"/>
    </xf>
    <xf numFmtId="0" fontId="2" fillId="2" borderId="7" xfId="0" applyFont="1" applyFill="1" applyBorder="1" applyAlignment="1">
      <alignment horizontal="justify" vertical="top"/>
    </xf>
    <xf numFmtId="0" fontId="0" fillId="0" borderId="8" xfId="0" applyBorder="1" applyAlignment="1">
      <alignment horizontal="center" vertical="top" wrapText="1"/>
    </xf>
    <xf numFmtId="0" fontId="0" fillId="6" borderId="0" xfId="0" applyFill="1" applyAlignment="1">
      <alignment horizontal="left" vertical="top" wrapText="1"/>
    </xf>
    <xf numFmtId="0" fontId="0" fillId="0" borderId="17" xfId="0" applyBorder="1" applyAlignment="1">
      <alignment horizontal="center" vertical="top" wrapText="1"/>
    </xf>
    <xf numFmtId="0" fontId="8" fillId="0" borderId="0" xfId="0" applyFont="1" applyAlignment="1">
      <alignment vertical="top" wrapText="1"/>
    </xf>
    <xf numFmtId="0" fontId="0" fillId="3" borderId="0" xfId="0" applyFill="1" applyAlignment="1">
      <alignment vertical="top" wrapText="1"/>
    </xf>
    <xf numFmtId="0" fontId="8" fillId="3" borderId="0" xfId="0" applyFont="1" applyFill="1" applyAlignment="1">
      <alignment vertical="top"/>
    </xf>
    <xf numFmtId="0" fontId="4" fillId="4" borderId="14" xfId="0" applyFont="1" applyFill="1" applyBorder="1" applyAlignment="1">
      <alignment horizontal="justify" vertical="top" wrapText="1"/>
    </xf>
    <xf numFmtId="0" fontId="5" fillId="4" borderId="15" xfId="0" applyFont="1" applyFill="1" applyBorder="1" applyAlignment="1">
      <alignment horizontal="justify" vertical="top" wrapText="1"/>
    </xf>
    <xf numFmtId="0" fontId="0" fillId="10" borderId="5" xfId="0" applyFill="1" applyBorder="1" applyAlignment="1">
      <alignment vertical="top" wrapText="1"/>
    </xf>
    <xf numFmtId="0" fontId="0" fillId="10" borderId="10" xfId="0" applyFill="1" applyBorder="1" applyAlignment="1">
      <alignment vertical="top" wrapText="1"/>
    </xf>
    <xf numFmtId="0" fontId="0" fillId="10" borderId="0" xfId="0" applyFill="1" applyAlignment="1">
      <alignment vertical="top" wrapText="1"/>
    </xf>
    <xf numFmtId="0" fontId="0" fillId="10" borderId="0" xfId="0" applyFill="1" applyAlignment="1">
      <alignment vertical="top"/>
    </xf>
    <xf numFmtId="0" fontId="8" fillId="10" borderId="0" xfId="0" applyFont="1" applyFill="1" applyAlignment="1">
      <alignment vertical="top" wrapText="1"/>
    </xf>
    <xf numFmtId="0" fontId="8" fillId="6" borderId="0" xfId="0" applyFont="1" applyFill="1" applyAlignment="1">
      <alignment vertical="top" wrapText="1"/>
    </xf>
    <xf numFmtId="0" fontId="9" fillId="6" borderId="0" xfId="0" applyFont="1" applyFill="1" applyAlignment="1">
      <alignment vertical="top" wrapText="1"/>
    </xf>
    <xf numFmtId="0" fontId="0" fillId="3" borderId="10" xfId="0" applyFill="1" applyBorder="1" applyAlignment="1">
      <alignment vertical="top" wrapText="1"/>
    </xf>
    <xf numFmtId="0" fontId="0" fillId="3" borderId="5" xfId="0" applyFill="1" applyBorder="1" applyAlignment="1">
      <alignment vertical="top" wrapText="1"/>
    </xf>
    <xf numFmtId="0" fontId="0" fillId="3" borderId="0" xfId="0" applyFill="1" applyAlignment="1">
      <alignment vertical="top"/>
    </xf>
    <xf numFmtId="0" fontId="11" fillId="11" borderId="5" xfId="0" applyFont="1" applyFill="1" applyBorder="1" applyAlignment="1">
      <alignment horizontal="left" vertical="top" wrapText="1"/>
    </xf>
    <xf numFmtId="3" fontId="11" fillId="11" borderId="5" xfId="0" applyNumberFormat="1" applyFont="1" applyFill="1" applyBorder="1" applyAlignment="1">
      <alignment horizontal="left" vertical="top" wrapText="1"/>
    </xf>
    <xf numFmtId="0" fontId="0" fillId="0" borderId="0" xfId="0" applyAlignment="1">
      <alignment horizontal="left" vertical="top" wrapText="1"/>
    </xf>
    <xf numFmtId="0" fontId="6" fillId="5" borderId="0" xfId="0" applyFont="1" applyFill="1" applyAlignment="1">
      <alignment horizontal="left" vertical="top" wrapText="1"/>
    </xf>
    <xf numFmtId="49" fontId="11" fillId="7" borderId="4" xfId="0" applyNumberFormat="1" applyFont="1" applyFill="1" applyBorder="1" applyAlignment="1">
      <alignment horizontal="left" vertical="top" wrapText="1"/>
    </xf>
    <xf numFmtId="0" fontId="11" fillId="7" borderId="5" xfId="0" applyFont="1" applyFill="1" applyBorder="1" applyAlignment="1">
      <alignment horizontal="left" vertical="top" wrapText="1"/>
    </xf>
    <xf numFmtId="3" fontId="12" fillId="7" borderId="5" xfId="0" applyNumberFormat="1" applyFont="1" applyFill="1" applyBorder="1" applyAlignment="1">
      <alignment horizontal="left" vertical="top" wrapText="1"/>
    </xf>
    <xf numFmtId="0" fontId="11" fillId="10" borderId="0" xfId="0" applyFont="1" applyFill="1" applyBorder="1" applyAlignment="1">
      <alignment horizontal="left" vertical="top" wrapText="1"/>
    </xf>
    <xf numFmtId="0" fontId="11" fillId="10" borderId="10" xfId="0" applyFont="1" applyFill="1" applyBorder="1" applyAlignment="1">
      <alignment horizontal="left" vertical="top" wrapText="1"/>
    </xf>
    <xf numFmtId="0" fontId="11" fillId="11" borderId="0" xfId="0" applyFont="1" applyFill="1" applyAlignment="1">
      <alignment horizontal="left" vertical="top" wrapText="1"/>
    </xf>
    <xf numFmtId="0" fontId="11" fillId="11"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1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12" borderId="0" xfId="0" applyFont="1" applyFill="1" applyBorder="1" applyAlignment="1">
      <alignment horizontal="left" vertical="top" wrapText="1"/>
    </xf>
    <xf numFmtId="3" fontId="11" fillId="10" borderId="5" xfId="0" applyNumberFormat="1" applyFont="1" applyFill="1" applyBorder="1" applyAlignment="1">
      <alignment horizontal="left" vertical="top" wrapText="1"/>
    </xf>
    <xf numFmtId="49" fontId="11" fillId="11" borderId="9" xfId="0" applyNumberFormat="1" applyFont="1" applyFill="1" applyBorder="1" applyAlignment="1">
      <alignment horizontal="left" vertical="top" wrapText="1"/>
    </xf>
    <xf numFmtId="0" fontId="11" fillId="11" borderId="10" xfId="0" applyFont="1" applyFill="1" applyBorder="1" applyAlignment="1">
      <alignment horizontal="left" vertical="top" wrapText="1"/>
    </xf>
    <xf numFmtId="49" fontId="11" fillId="11" borderId="16" xfId="0" applyNumberFormat="1" applyFont="1" applyFill="1" applyBorder="1" applyAlignment="1">
      <alignment horizontal="left" vertical="top" wrapText="1"/>
    </xf>
    <xf numFmtId="49" fontId="11" fillId="7" borderId="0" xfId="0" applyNumberFormat="1" applyFont="1" applyFill="1" applyBorder="1" applyAlignment="1">
      <alignment horizontal="left" vertical="top" wrapText="1"/>
    </xf>
    <xf numFmtId="3" fontId="12" fillId="7"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11" fillId="6" borderId="0" xfId="0" applyFont="1" applyFill="1" applyBorder="1" applyAlignment="1">
      <alignment horizontal="left" vertical="top" wrapText="1"/>
    </xf>
    <xf numFmtId="3" fontId="11" fillId="10" borderId="0" xfId="0" applyNumberFormat="1" applyFont="1" applyFill="1" applyBorder="1" applyAlignment="1">
      <alignment horizontal="left" vertical="top" wrapText="1"/>
    </xf>
    <xf numFmtId="49" fontId="11" fillId="7" borderId="0" xfId="0" applyNumberFormat="1" applyFont="1" applyFill="1" applyAlignment="1">
      <alignment horizontal="left" vertical="top" wrapText="1"/>
    </xf>
    <xf numFmtId="0" fontId="11" fillId="7" borderId="0" xfId="0" applyFont="1" applyFill="1" applyAlignment="1">
      <alignment horizontal="left" vertical="top" wrapText="1"/>
    </xf>
    <xf numFmtId="3" fontId="12" fillId="7" borderId="0" xfId="0" applyNumberFormat="1" applyFont="1" applyFill="1" applyAlignment="1">
      <alignment horizontal="left" vertical="top" wrapText="1"/>
    </xf>
    <xf numFmtId="49" fontId="11" fillId="6" borderId="0" xfId="0" applyNumberFormat="1" applyFont="1" applyFill="1" applyAlignment="1">
      <alignment horizontal="left" vertical="top" wrapText="1"/>
    </xf>
    <xf numFmtId="49" fontId="11" fillId="11" borderId="0" xfId="0" applyNumberFormat="1" applyFont="1" applyFill="1" applyAlignment="1">
      <alignment horizontal="left" vertical="top" wrapText="1"/>
    </xf>
    <xf numFmtId="3" fontId="11" fillId="7" borderId="0" xfId="0" applyNumberFormat="1" applyFont="1" applyFill="1" applyAlignment="1">
      <alignment horizontal="left" vertical="top" wrapText="1"/>
    </xf>
    <xf numFmtId="0" fontId="0" fillId="11" borderId="0" xfId="0" applyFill="1" applyAlignment="1">
      <alignment horizontal="left" vertical="top" wrapText="1"/>
    </xf>
    <xf numFmtId="0" fontId="12" fillId="2" borderId="0" xfId="0" applyFont="1" applyFill="1" applyBorder="1" applyAlignment="1">
      <alignment horizontal="left" vertical="center" wrapText="1"/>
    </xf>
    <xf numFmtId="3" fontId="12" fillId="13" borderId="5" xfId="0" applyNumberFormat="1" applyFont="1" applyFill="1" applyBorder="1" applyAlignment="1">
      <alignment horizontal="left" vertical="top" wrapText="1"/>
    </xf>
    <xf numFmtId="0" fontId="11" fillId="0" borderId="0" xfId="0" applyFont="1" applyAlignment="1">
      <alignment horizontal="left" vertical="top" wrapText="1"/>
    </xf>
    <xf numFmtId="3" fontId="11" fillId="0" borderId="0" xfId="0" applyNumberFormat="1" applyFont="1" applyAlignment="1">
      <alignment horizontal="left" vertical="top" wrapText="1"/>
    </xf>
    <xf numFmtId="3" fontId="0" fillId="0" borderId="0" xfId="0" applyNumberFormat="1" applyAlignment="1">
      <alignment horizontal="left" vertical="top" wrapText="1"/>
    </xf>
    <xf numFmtId="49" fontId="11" fillId="6" borderId="16" xfId="0" applyNumberFormat="1" applyFont="1" applyFill="1" applyBorder="1" applyAlignment="1">
      <alignment horizontal="left" vertical="top" wrapText="1"/>
    </xf>
    <xf numFmtId="0" fontId="11" fillId="10" borderId="0" xfId="0" applyFont="1" applyFill="1" applyAlignment="1">
      <alignment horizontal="left" vertical="top" wrapText="1"/>
    </xf>
    <xf numFmtId="0" fontId="11" fillId="6" borderId="0" xfId="0" applyFont="1" applyFill="1" applyAlignment="1">
      <alignment horizontal="left" vertical="top" wrapText="1"/>
    </xf>
    <xf numFmtId="0" fontId="11" fillId="7" borderId="0" xfId="0" applyFont="1" applyFill="1" applyBorder="1" applyAlignment="1">
      <alignment horizontal="left" vertical="top" wrapText="1"/>
    </xf>
    <xf numFmtId="0" fontId="11" fillId="10" borderId="0" xfId="0" applyFont="1" applyFill="1" applyAlignment="1">
      <alignment horizontal="left" vertical="center" wrapText="1"/>
    </xf>
    <xf numFmtId="0" fontId="11" fillId="13" borderId="0" xfId="0" applyFont="1" applyFill="1" applyAlignment="1">
      <alignment horizontal="left" vertical="top" wrapText="1"/>
    </xf>
    <xf numFmtId="0" fontId="0" fillId="10" borderId="5" xfId="0" applyFill="1" applyBorder="1" applyAlignment="1">
      <alignment horizontal="center" vertical="top" wrapText="1"/>
    </xf>
    <xf numFmtId="0" fontId="0" fillId="10" borderId="0" xfId="0" applyFill="1" applyAlignment="1">
      <alignment horizontal="center" vertical="top" wrapText="1"/>
    </xf>
    <xf numFmtId="0" fontId="0" fillId="10" borderId="5" xfId="0" applyFill="1" applyBorder="1" applyAlignment="1">
      <alignment horizontal="left" vertical="top" wrapText="1"/>
    </xf>
    <xf numFmtId="0" fontId="0" fillId="10" borderId="0" xfId="0" applyFill="1" applyAlignment="1">
      <alignment horizontal="left" vertical="top" wrapText="1"/>
    </xf>
    <xf numFmtId="0" fontId="0" fillId="3" borderId="5" xfId="0" applyFill="1" applyBorder="1" applyAlignment="1">
      <alignment horizontal="center" vertical="top" wrapText="1"/>
    </xf>
    <xf numFmtId="0" fontId="0" fillId="3" borderId="0" xfId="0" applyFill="1" applyAlignment="1">
      <alignment horizontal="center" vertical="top" wrapText="1"/>
    </xf>
    <xf numFmtId="0" fontId="0" fillId="3" borderId="10" xfId="0" applyFill="1" applyBorder="1" applyAlignment="1">
      <alignment horizontal="center" vertical="top" wrapText="1"/>
    </xf>
    <xf numFmtId="0" fontId="0" fillId="0" borderId="0" xfId="0" applyAlignment="1">
      <alignment horizontal="right" vertical="top"/>
    </xf>
    <xf numFmtId="0" fontId="0" fillId="0" borderId="10" xfId="0" applyBorder="1" applyAlignment="1">
      <alignment horizontal="right" vertical="top"/>
    </xf>
    <xf numFmtId="0" fontId="0" fillId="10" borderId="10" xfId="0" applyFill="1" applyBorder="1" applyAlignment="1">
      <alignment horizontal="left" vertical="top" wrapText="1"/>
    </xf>
    <xf numFmtId="0" fontId="0" fillId="10" borderId="0" xfId="0" quotePrefix="1" applyFill="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11" fillId="6" borderId="0" xfId="0" applyFont="1" applyFill="1" applyAlignment="1">
      <alignment horizontal="left" vertical="center" wrapText="1"/>
    </xf>
    <xf numFmtId="0" fontId="11" fillId="7" borderId="0" xfId="0" applyFont="1" applyFill="1" applyBorder="1" applyAlignment="1">
      <alignment horizontal="left" vertical="top" wrapText="1"/>
    </xf>
    <xf numFmtId="0" fontId="11" fillId="13" borderId="0" xfId="0" applyFont="1" applyFill="1" applyAlignment="1">
      <alignment horizontal="left" vertical="top" wrapText="1"/>
    </xf>
    <xf numFmtId="0" fontId="11" fillId="10" borderId="0" xfId="0" applyFont="1" applyFill="1" applyAlignment="1">
      <alignment horizontal="left" vertical="center" wrapText="1"/>
    </xf>
    <xf numFmtId="0" fontId="10" fillId="10" borderId="0" xfId="0" applyFont="1" applyFill="1" applyAlignment="1">
      <alignment horizontal="left" vertical="top" wrapText="1"/>
    </xf>
    <xf numFmtId="0" fontId="11" fillId="6" borderId="0" xfId="0" applyFont="1" applyFill="1" applyAlignment="1">
      <alignment horizontal="left" vertical="top" wrapText="1"/>
    </xf>
    <xf numFmtId="0" fontId="11" fillId="10" borderId="0" xfId="0" applyFont="1" applyFill="1" applyAlignment="1">
      <alignment horizontal="left" vertical="top" wrapText="1"/>
    </xf>
    <xf numFmtId="0" fontId="11" fillId="10" borderId="0" xfId="0" quotePrefix="1" applyFont="1" applyFill="1" applyAlignment="1">
      <alignment horizontal="left" vertical="top" wrapText="1"/>
    </xf>
    <xf numFmtId="49" fontId="11" fillId="6" borderId="16"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ence Huba" id="{46DE23C4-152B-4F64-A602-EED125AD466E}" userId="S::bence.huba@eiturbanmobility.eu::ae908db0-2597-4a7c-a658-d654146593a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0-07-21T13:14:50.12" personId="{46DE23C4-152B-4F64-A602-EED125AD466E}" id="{99BC7FDC-B914-4DFD-B6AB-8C57DCBE52AC}">
    <text>please revise the milestone dates and if possible set interim milestones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C748-044D-420B-838A-9C3D645895E4}">
  <dimension ref="A1:R59"/>
  <sheetViews>
    <sheetView zoomScale="80" zoomScaleNormal="80" workbookViewId="0">
      <pane xSplit="2" ySplit="1" topLeftCell="C2" activePane="bottomRight" state="frozen"/>
      <selection pane="bottomRight" sqref="A1:XFD1048576"/>
      <selection pane="bottomLeft" activeCell="A2" sqref="A2"/>
      <selection pane="topRight" activeCell="C1" sqref="C1"/>
    </sheetView>
  </sheetViews>
  <sheetFormatPr defaultColWidth="8.85546875" defaultRowHeight="14.45"/>
  <cols>
    <col min="1" max="1" width="6.85546875" style="11" customWidth="1"/>
    <col min="2" max="2" width="32.42578125" style="11" customWidth="1"/>
    <col min="3" max="3" width="18" style="1" customWidth="1"/>
    <col min="4" max="4" width="26.42578125" style="1" customWidth="1"/>
    <col min="5" max="5" width="11.85546875" style="1" customWidth="1"/>
    <col min="6" max="6" width="12.140625" style="1" customWidth="1"/>
    <col min="7" max="7" width="16.140625" style="1" customWidth="1"/>
    <col min="8" max="8" width="18" style="1" customWidth="1"/>
    <col min="9" max="9" width="8.5703125" style="12" customWidth="1"/>
    <col min="10" max="10" width="23" style="12" customWidth="1"/>
    <col min="11" max="11" width="11" style="7" customWidth="1"/>
    <col min="12" max="12" width="5.85546875" style="8" customWidth="1"/>
    <col min="13" max="13" width="6.42578125" style="8" customWidth="1"/>
    <col min="14" max="14" width="12" style="7" customWidth="1"/>
    <col min="15" max="15" width="12" style="8" customWidth="1"/>
    <col min="16" max="16" width="11.5703125" style="8" customWidth="1"/>
    <col min="17" max="17" width="33.5703125" style="7" customWidth="1"/>
    <col min="18" max="18" width="48.140625" style="7" customWidth="1"/>
    <col min="19" max="16384" width="8.85546875" style="7"/>
  </cols>
  <sheetData>
    <row r="1" spans="1:18" s="1" customFormat="1" ht="54.95" customHeight="1">
      <c r="A1" s="2" t="s">
        <v>0</v>
      </c>
      <c r="B1" s="2" t="s">
        <v>1</v>
      </c>
      <c r="C1" s="2" t="s">
        <v>2</v>
      </c>
      <c r="D1" s="2" t="s">
        <v>3</v>
      </c>
      <c r="E1" s="2" t="s">
        <v>4</v>
      </c>
      <c r="F1" s="2" t="s">
        <v>5</v>
      </c>
      <c r="G1" s="2" t="s">
        <v>6</v>
      </c>
      <c r="H1" s="2" t="s">
        <v>7</v>
      </c>
      <c r="I1" s="2" t="s">
        <v>8</v>
      </c>
      <c r="J1" s="2"/>
      <c r="K1" s="2" t="s">
        <v>9</v>
      </c>
      <c r="L1" s="2" t="s">
        <v>10</v>
      </c>
      <c r="M1" s="2" t="s">
        <v>11</v>
      </c>
      <c r="N1" s="2" t="s">
        <v>12</v>
      </c>
      <c r="O1" s="2" t="s">
        <v>13</v>
      </c>
      <c r="P1" s="2" t="s">
        <v>14</v>
      </c>
      <c r="Q1" s="2" t="s">
        <v>15</v>
      </c>
      <c r="R1" s="2" t="s">
        <v>16</v>
      </c>
    </row>
    <row r="2" spans="1:18" ht="26.45" thickBot="1">
      <c r="A2" s="43">
        <v>1</v>
      </c>
      <c r="B2" s="44" t="s">
        <v>17</v>
      </c>
      <c r="C2" s="58"/>
      <c r="D2" s="58"/>
      <c r="E2" s="121" t="s">
        <v>18</v>
      </c>
      <c r="F2" s="121" t="s">
        <v>19</v>
      </c>
      <c r="G2" s="112" t="s">
        <v>20</v>
      </c>
      <c r="H2" s="112" t="s">
        <v>21</v>
      </c>
      <c r="I2" s="26" t="s">
        <v>22</v>
      </c>
      <c r="J2" s="27" t="s">
        <v>23</v>
      </c>
      <c r="K2" s="28"/>
      <c r="L2" s="29">
        <v>1</v>
      </c>
      <c r="M2" s="29">
        <v>1</v>
      </c>
      <c r="N2" s="29">
        <f>SUM(N3:N9)</f>
        <v>5</v>
      </c>
      <c r="O2" s="29" t="s">
        <v>24</v>
      </c>
      <c r="P2" s="47">
        <f>N2/N$55</f>
        <v>0.14705882352941177</v>
      </c>
      <c r="Q2" s="28"/>
      <c r="R2" s="31"/>
    </row>
    <row r="3" spans="1:18" ht="26.1" customHeight="1">
      <c r="A3" s="40" t="s">
        <v>25</v>
      </c>
      <c r="B3" s="11" t="s">
        <v>26</v>
      </c>
      <c r="C3" s="113" t="s">
        <v>27</v>
      </c>
      <c r="D3" s="113" t="s">
        <v>28</v>
      </c>
      <c r="E3" s="122"/>
      <c r="F3" s="122"/>
      <c r="G3" s="113"/>
      <c r="H3" s="113"/>
      <c r="J3" s="12" t="s">
        <v>29</v>
      </c>
      <c r="L3" s="8">
        <v>50</v>
      </c>
      <c r="P3" s="13"/>
      <c r="R3" s="41"/>
    </row>
    <row r="4" spans="1:18" ht="26.1" customHeight="1">
      <c r="A4" s="40" t="s">
        <v>30</v>
      </c>
      <c r="B4" s="11" t="s">
        <v>31</v>
      </c>
      <c r="C4" s="113"/>
      <c r="D4" s="113"/>
      <c r="E4" s="122"/>
      <c r="F4" s="122"/>
      <c r="G4" s="113"/>
      <c r="H4" s="113"/>
      <c r="J4" s="12" t="s">
        <v>32</v>
      </c>
      <c r="L4" s="8">
        <v>3</v>
      </c>
      <c r="N4" s="7">
        <v>5</v>
      </c>
      <c r="P4" s="13"/>
      <c r="R4" s="41" t="s">
        <v>33</v>
      </c>
    </row>
    <row r="5" spans="1:18" ht="48.6" customHeight="1">
      <c r="A5" s="40" t="s">
        <v>34</v>
      </c>
      <c r="B5" s="11" t="s">
        <v>35</v>
      </c>
      <c r="C5" s="113"/>
      <c r="D5" s="113"/>
      <c r="E5" s="122"/>
      <c r="F5" s="122"/>
      <c r="G5" s="113"/>
      <c r="H5" s="113"/>
      <c r="J5" s="12" t="s">
        <v>36</v>
      </c>
      <c r="L5" s="8">
        <v>1</v>
      </c>
      <c r="P5" s="13"/>
      <c r="R5" s="41"/>
    </row>
    <row r="6" spans="1:18">
      <c r="A6" s="40" t="s">
        <v>37</v>
      </c>
      <c r="B6" s="11" t="s">
        <v>38</v>
      </c>
      <c r="C6" s="113" t="s">
        <v>27</v>
      </c>
      <c r="D6" s="120" t="s">
        <v>39</v>
      </c>
      <c r="E6" s="122"/>
      <c r="F6" s="122"/>
      <c r="G6" s="113"/>
      <c r="H6" s="113"/>
      <c r="P6" s="13"/>
      <c r="R6" s="41"/>
    </row>
    <row r="7" spans="1:18">
      <c r="A7" s="40" t="s">
        <v>40</v>
      </c>
      <c r="B7" s="11" t="s">
        <v>41</v>
      </c>
      <c r="C7" s="113"/>
      <c r="D7" s="113"/>
      <c r="E7" s="122"/>
      <c r="F7" s="122"/>
      <c r="G7" s="113"/>
      <c r="H7" s="113"/>
      <c r="P7" s="13"/>
      <c r="R7" s="41"/>
    </row>
    <row r="8" spans="1:18" ht="61.5" customHeight="1">
      <c r="A8" s="40" t="s">
        <v>42</v>
      </c>
      <c r="B8" s="11" t="s">
        <v>43</v>
      </c>
      <c r="C8" s="113"/>
      <c r="D8" s="113"/>
      <c r="E8" s="122"/>
      <c r="F8" s="122"/>
      <c r="G8" s="113"/>
      <c r="H8" s="113"/>
      <c r="P8" s="13"/>
      <c r="R8" s="41"/>
    </row>
    <row r="9" spans="1:18">
      <c r="A9" s="32"/>
      <c r="B9" s="33"/>
      <c r="C9" s="59"/>
      <c r="D9" s="59"/>
      <c r="E9" s="65"/>
      <c r="F9" s="65"/>
      <c r="G9" s="59"/>
      <c r="H9" s="59"/>
      <c r="I9" s="42"/>
      <c r="J9" s="42"/>
      <c r="K9" s="36"/>
      <c r="L9" s="37"/>
      <c r="M9" s="37"/>
      <c r="N9" s="36"/>
      <c r="O9" s="37"/>
      <c r="P9" s="38"/>
      <c r="Q9" s="36"/>
      <c r="R9" s="39"/>
    </row>
    <row r="10" spans="1:18" ht="26.45" thickBot="1">
      <c r="A10" s="43">
        <v>2</v>
      </c>
      <c r="B10" s="44" t="s">
        <v>44</v>
      </c>
      <c r="C10" s="58"/>
      <c r="D10" s="58"/>
      <c r="E10" s="114" t="s">
        <v>18</v>
      </c>
      <c r="F10" s="66"/>
      <c r="G10" s="58"/>
      <c r="H10" s="58"/>
      <c r="I10" s="48" t="s">
        <v>45</v>
      </c>
      <c r="J10" s="49" t="s">
        <v>46</v>
      </c>
      <c r="K10" s="28"/>
      <c r="L10" s="29">
        <v>1</v>
      </c>
      <c r="M10" s="29">
        <v>6</v>
      </c>
      <c r="N10" s="29">
        <f>SUM(N11:N15)</f>
        <v>5</v>
      </c>
      <c r="O10" s="29" t="s">
        <v>24</v>
      </c>
      <c r="P10" s="47">
        <f>N10/N$55</f>
        <v>0.14705882352941177</v>
      </c>
      <c r="Q10" s="28"/>
      <c r="R10" s="31"/>
    </row>
    <row r="11" spans="1:18" ht="59.45" customHeight="1">
      <c r="A11" s="40" t="s">
        <v>47</v>
      </c>
      <c r="B11" s="11" t="s">
        <v>48</v>
      </c>
      <c r="C11" s="60" t="s">
        <v>49</v>
      </c>
      <c r="D11" s="60" t="s">
        <v>50</v>
      </c>
      <c r="E11" s="115"/>
      <c r="F11" s="54"/>
      <c r="G11" s="60"/>
      <c r="H11" s="60"/>
      <c r="N11" s="7">
        <v>5</v>
      </c>
      <c r="P11" s="13"/>
      <c r="R11" s="41"/>
    </row>
    <row r="12" spans="1:18" ht="101.45">
      <c r="A12" s="40"/>
      <c r="B12" s="12"/>
      <c r="C12" s="60" t="s">
        <v>51</v>
      </c>
      <c r="D12" s="60" t="s">
        <v>52</v>
      </c>
      <c r="E12" s="115"/>
      <c r="F12" s="54"/>
      <c r="G12" s="60"/>
      <c r="H12" s="60"/>
      <c r="P12" s="13"/>
      <c r="R12" s="41"/>
    </row>
    <row r="13" spans="1:18" ht="43.5">
      <c r="A13" s="40" t="s">
        <v>53</v>
      </c>
      <c r="B13" s="12" t="s">
        <v>54</v>
      </c>
      <c r="C13" s="60" t="s">
        <v>55</v>
      </c>
      <c r="D13" s="60" t="s">
        <v>56</v>
      </c>
      <c r="E13" s="115"/>
      <c r="F13" s="54"/>
      <c r="G13" s="60"/>
      <c r="H13" s="60"/>
      <c r="P13" s="13"/>
      <c r="R13" s="41"/>
    </row>
    <row r="14" spans="1:18" ht="41.1" customHeight="1">
      <c r="A14" s="40" t="s">
        <v>57</v>
      </c>
      <c r="B14" s="11" t="s">
        <v>58</v>
      </c>
      <c r="C14" s="60" t="s">
        <v>59</v>
      </c>
      <c r="D14" s="60" t="s">
        <v>60</v>
      </c>
      <c r="E14" s="115"/>
      <c r="F14" s="54"/>
      <c r="G14" s="60"/>
      <c r="H14" s="60"/>
      <c r="P14" s="13"/>
      <c r="R14" s="41"/>
    </row>
    <row r="15" spans="1:18">
      <c r="A15" s="32"/>
      <c r="B15" s="33"/>
      <c r="C15" s="59"/>
      <c r="D15" s="59"/>
      <c r="E15" s="116"/>
      <c r="F15" s="65"/>
      <c r="G15" s="59"/>
      <c r="H15" s="59"/>
      <c r="I15" s="42"/>
      <c r="J15" s="42"/>
      <c r="K15" s="36"/>
      <c r="L15" s="37"/>
      <c r="M15" s="37"/>
      <c r="N15" s="36"/>
      <c r="O15" s="37"/>
      <c r="P15" s="38"/>
      <c r="Q15" s="36"/>
      <c r="R15" s="39"/>
    </row>
    <row r="16" spans="1:18">
      <c r="A16" s="43">
        <v>3</v>
      </c>
      <c r="B16" s="44" t="s">
        <v>61</v>
      </c>
      <c r="C16" s="58"/>
      <c r="D16" s="58"/>
      <c r="E16" s="54"/>
      <c r="F16" s="67"/>
      <c r="G16" s="61"/>
      <c r="H16" s="61"/>
      <c r="I16" s="11"/>
      <c r="J16" s="11"/>
      <c r="K16" s="28"/>
      <c r="M16" s="29"/>
      <c r="N16" s="29">
        <f>SUM(N17:N24)</f>
        <v>10</v>
      </c>
      <c r="O16" s="29" t="s">
        <v>62</v>
      </c>
      <c r="P16" s="47">
        <f>N16/N$55</f>
        <v>0.29411764705882354</v>
      </c>
      <c r="Q16" s="28"/>
      <c r="R16" s="31"/>
    </row>
    <row r="17" spans="1:18" ht="15.95" customHeight="1" thickBot="1">
      <c r="A17" s="40" t="s">
        <v>63</v>
      </c>
      <c r="B17" s="11" t="s">
        <v>64</v>
      </c>
      <c r="C17" s="113" t="s">
        <v>65</v>
      </c>
      <c r="D17" s="113" t="s">
        <v>66</v>
      </c>
      <c r="E17" s="114" t="s">
        <v>18</v>
      </c>
      <c r="F17" s="114" t="s">
        <v>67</v>
      </c>
      <c r="G17" s="110" t="s">
        <v>68</v>
      </c>
      <c r="H17" s="110" t="s">
        <v>69</v>
      </c>
      <c r="I17" s="45" t="s">
        <v>70</v>
      </c>
      <c r="J17" s="46" t="s">
        <v>71</v>
      </c>
      <c r="L17" s="29">
        <v>5</v>
      </c>
      <c r="N17" s="117">
        <v>5</v>
      </c>
      <c r="P17" s="13"/>
      <c r="R17" s="41"/>
    </row>
    <row r="18" spans="1:18" ht="26.45" thickBot="1">
      <c r="A18" s="40"/>
      <c r="C18" s="113"/>
      <c r="D18" s="113"/>
      <c r="E18" s="115"/>
      <c r="F18" s="115"/>
      <c r="G18" s="111"/>
      <c r="H18" s="111"/>
      <c r="I18" s="14" t="s">
        <v>45</v>
      </c>
      <c r="J18" s="15" t="s">
        <v>46</v>
      </c>
      <c r="L18" s="8">
        <v>5</v>
      </c>
      <c r="N18" s="117"/>
      <c r="P18" s="13"/>
      <c r="R18" s="41"/>
    </row>
    <row r="19" spans="1:18" ht="26.45" thickBot="1">
      <c r="A19" s="40"/>
      <c r="C19" s="113"/>
      <c r="D19" s="113"/>
      <c r="E19" s="115"/>
      <c r="F19" s="115"/>
      <c r="G19" s="111"/>
      <c r="H19" s="111"/>
      <c r="I19" s="16" t="s">
        <v>72</v>
      </c>
      <c r="J19" s="17" t="s">
        <v>73</v>
      </c>
      <c r="L19" s="8">
        <v>0</v>
      </c>
      <c r="N19" s="117"/>
      <c r="P19" s="13"/>
      <c r="R19" s="41"/>
    </row>
    <row r="20" spans="1:18" ht="26.1">
      <c r="A20" s="32"/>
      <c r="B20" s="33"/>
      <c r="C20" s="119"/>
      <c r="D20" s="119"/>
      <c r="E20" s="115"/>
      <c r="F20" s="115"/>
      <c r="G20" s="111"/>
      <c r="H20" s="111"/>
      <c r="I20" s="56" t="s">
        <v>74</v>
      </c>
      <c r="J20" s="57" t="s">
        <v>75</v>
      </c>
      <c r="L20" s="8">
        <v>0</v>
      </c>
      <c r="M20" s="37"/>
      <c r="N20" s="118"/>
      <c r="O20" s="37"/>
      <c r="P20" s="38"/>
      <c r="Q20" s="36"/>
      <c r="R20" s="39"/>
    </row>
    <row r="21" spans="1:18" ht="102" thickBot="1">
      <c r="A21" s="24" t="s">
        <v>76</v>
      </c>
      <c r="B21" s="25" t="s">
        <v>77</v>
      </c>
      <c r="C21" s="58" t="s">
        <v>78</v>
      </c>
      <c r="D21" s="58" t="s">
        <v>79</v>
      </c>
      <c r="E21" s="66" t="s">
        <v>18</v>
      </c>
      <c r="F21" s="66" t="s">
        <v>80</v>
      </c>
      <c r="G21" s="58" t="s">
        <v>81</v>
      </c>
      <c r="H21" s="58" t="s">
        <v>82</v>
      </c>
      <c r="I21" s="26" t="s">
        <v>83</v>
      </c>
      <c r="J21" s="27" t="s">
        <v>84</v>
      </c>
      <c r="K21" s="28"/>
      <c r="L21" s="29">
        <v>3</v>
      </c>
      <c r="M21" s="29"/>
      <c r="N21" s="28">
        <v>5</v>
      </c>
      <c r="O21" s="29"/>
      <c r="P21" s="30"/>
      <c r="Q21" s="28"/>
      <c r="R21" s="50" t="s">
        <v>85</v>
      </c>
    </row>
    <row r="22" spans="1:18" ht="26.45" thickBot="1">
      <c r="A22" s="40"/>
      <c r="C22" s="60"/>
      <c r="D22" s="60"/>
      <c r="E22" s="54"/>
      <c r="F22" s="54"/>
      <c r="G22" s="60"/>
      <c r="H22" s="60"/>
      <c r="I22" s="14" t="s">
        <v>45</v>
      </c>
      <c r="J22" s="15" t="s">
        <v>46</v>
      </c>
      <c r="L22" s="8">
        <v>3</v>
      </c>
      <c r="P22" s="13"/>
      <c r="R22" s="52"/>
    </row>
    <row r="23" spans="1:18" ht="26.1">
      <c r="A23" s="32"/>
      <c r="B23" s="33"/>
      <c r="C23" s="59"/>
      <c r="D23" s="59"/>
      <c r="E23" s="65"/>
      <c r="F23" s="65"/>
      <c r="G23" s="59"/>
      <c r="H23" s="59"/>
      <c r="I23" s="34" t="s">
        <v>86</v>
      </c>
      <c r="J23" s="35" t="s">
        <v>87</v>
      </c>
      <c r="K23" s="36"/>
      <c r="L23" s="37">
        <v>10</v>
      </c>
      <c r="M23" s="37"/>
      <c r="N23" s="36"/>
      <c r="O23" s="37"/>
      <c r="P23" s="38"/>
      <c r="Q23" s="36"/>
      <c r="R23" s="39"/>
    </row>
    <row r="24" spans="1:18">
      <c r="A24" s="10"/>
      <c r="C24" s="60"/>
      <c r="D24" s="60"/>
      <c r="E24" s="54"/>
      <c r="F24" s="54"/>
      <c r="G24" s="60"/>
      <c r="H24" s="60"/>
      <c r="P24" s="13"/>
    </row>
    <row r="25" spans="1:18">
      <c r="A25" s="3">
        <v>4</v>
      </c>
      <c r="B25" s="4" t="s">
        <v>88</v>
      </c>
      <c r="C25" s="60"/>
      <c r="D25" s="60"/>
      <c r="E25" s="54"/>
      <c r="F25" s="54"/>
      <c r="G25" s="60"/>
      <c r="H25" s="60"/>
      <c r="I25" s="11"/>
      <c r="J25" s="11"/>
      <c r="N25" s="8">
        <f>SUM(N27:N32)</f>
        <v>11</v>
      </c>
      <c r="O25" s="8" t="s">
        <v>89</v>
      </c>
      <c r="P25" s="9">
        <f>N25/N$55</f>
        <v>0.3235294117647059</v>
      </c>
    </row>
    <row r="26" spans="1:18">
      <c r="A26" s="3"/>
      <c r="B26" s="4"/>
      <c r="C26" s="60"/>
      <c r="D26" s="60"/>
      <c r="E26" s="54"/>
      <c r="F26" s="54"/>
      <c r="G26" s="60"/>
      <c r="H26" s="60"/>
      <c r="I26" s="11"/>
      <c r="J26" s="11"/>
      <c r="N26" s="8"/>
      <c r="P26" s="9"/>
    </row>
    <row r="27" spans="1:18" ht="72.599999999999994">
      <c r="A27" s="10" t="s">
        <v>90</v>
      </c>
      <c r="B27" s="11" t="s">
        <v>91</v>
      </c>
      <c r="C27" s="62" t="s">
        <v>92</v>
      </c>
      <c r="D27" s="62" t="s">
        <v>93</v>
      </c>
      <c r="E27" s="54"/>
      <c r="F27" s="54"/>
      <c r="G27" s="60"/>
      <c r="H27" s="60"/>
      <c r="I27" s="11"/>
      <c r="J27" s="64" t="s">
        <v>94</v>
      </c>
      <c r="L27" s="8">
        <v>1</v>
      </c>
      <c r="M27" s="8">
        <v>3</v>
      </c>
      <c r="N27" s="7">
        <v>5</v>
      </c>
      <c r="P27" s="13"/>
    </row>
    <row r="28" spans="1:18" ht="29.45" thickBot="1">
      <c r="A28" s="10" t="s">
        <v>95</v>
      </c>
      <c r="B28" s="51" t="s">
        <v>96</v>
      </c>
      <c r="C28" s="60" t="s">
        <v>97</v>
      </c>
      <c r="D28" s="60" t="s">
        <v>98</v>
      </c>
      <c r="E28" s="54"/>
      <c r="F28" s="54"/>
      <c r="G28" s="60"/>
      <c r="H28" s="60"/>
      <c r="I28" s="5" t="s">
        <v>99</v>
      </c>
      <c r="J28" s="6" t="s">
        <v>100</v>
      </c>
      <c r="L28" s="8">
        <v>0</v>
      </c>
      <c r="M28" s="8">
        <v>1</v>
      </c>
      <c r="N28" s="7">
        <v>5</v>
      </c>
      <c r="P28" s="13"/>
      <c r="Q28" s="7" t="s">
        <v>101</v>
      </c>
      <c r="R28" s="7" t="s">
        <v>102</v>
      </c>
    </row>
    <row r="29" spans="1:18">
      <c r="A29" s="10"/>
      <c r="B29" s="20"/>
      <c r="C29" s="60"/>
      <c r="D29" s="60"/>
      <c r="E29" s="54"/>
      <c r="F29" s="54"/>
      <c r="G29" s="60"/>
      <c r="H29" s="60"/>
      <c r="P29" s="13"/>
    </row>
    <row r="30" spans="1:18" ht="29.45" thickBot="1">
      <c r="A30" s="10" t="s">
        <v>103</v>
      </c>
      <c r="B30" s="11" t="s">
        <v>104</v>
      </c>
      <c r="C30" s="60" t="s">
        <v>105</v>
      </c>
      <c r="D30" s="60" t="s">
        <v>106</v>
      </c>
      <c r="E30" s="54"/>
      <c r="F30" s="54"/>
      <c r="G30" s="60"/>
      <c r="H30" s="60"/>
      <c r="I30" s="14" t="s">
        <v>107</v>
      </c>
      <c r="J30" s="15" t="s">
        <v>46</v>
      </c>
      <c r="L30" s="8">
        <v>0</v>
      </c>
      <c r="M30" s="8">
        <v>5</v>
      </c>
      <c r="N30" s="7">
        <v>1</v>
      </c>
      <c r="P30" s="13"/>
    </row>
    <row r="31" spans="1:18">
      <c r="A31" s="10"/>
      <c r="C31" s="60"/>
      <c r="D31" s="60"/>
      <c r="E31" s="54"/>
      <c r="F31" s="54"/>
      <c r="G31" s="60"/>
      <c r="H31" s="60"/>
      <c r="P31" s="13"/>
    </row>
    <row r="32" spans="1:18">
      <c r="A32" s="10"/>
      <c r="C32" s="60"/>
      <c r="D32" s="60"/>
      <c r="E32" s="54"/>
      <c r="F32" s="54"/>
      <c r="G32" s="60"/>
      <c r="H32" s="60"/>
      <c r="P32" s="13"/>
    </row>
    <row r="33" spans="1:17">
      <c r="A33" s="3">
        <v>5</v>
      </c>
      <c r="B33" s="4" t="s">
        <v>108</v>
      </c>
      <c r="C33" s="60"/>
      <c r="D33" s="60"/>
      <c r="E33" s="54"/>
      <c r="F33" s="54"/>
      <c r="G33" s="60"/>
      <c r="H33" s="60"/>
      <c r="N33" s="8">
        <f>SUM(N34:N54)</f>
        <v>3</v>
      </c>
      <c r="O33" s="8" t="s">
        <v>109</v>
      </c>
      <c r="P33" s="9">
        <f>N33/N$55</f>
        <v>8.8235294117647065E-2</v>
      </c>
    </row>
    <row r="34" spans="1:17">
      <c r="A34" s="10" t="s">
        <v>110</v>
      </c>
      <c r="B34" s="12" t="s">
        <v>111</v>
      </c>
      <c r="C34" s="60"/>
      <c r="D34" s="60"/>
      <c r="E34" s="54"/>
      <c r="F34" s="54"/>
      <c r="G34" s="60"/>
      <c r="H34" s="60"/>
      <c r="P34" s="13"/>
    </row>
    <row r="35" spans="1:17" ht="102" thickBot="1">
      <c r="A35" s="10" t="s">
        <v>112</v>
      </c>
      <c r="B35" s="12" t="s">
        <v>113</v>
      </c>
      <c r="C35" s="60" t="s">
        <v>114</v>
      </c>
      <c r="D35" s="60" t="s">
        <v>115</v>
      </c>
      <c r="E35" s="54"/>
      <c r="F35" s="54"/>
      <c r="G35" s="60"/>
      <c r="H35" s="60"/>
      <c r="I35" s="5" t="s">
        <v>116</v>
      </c>
      <c r="J35" s="6" t="s">
        <v>117</v>
      </c>
      <c r="L35" s="8">
        <v>1</v>
      </c>
      <c r="M35" s="8">
        <v>3</v>
      </c>
      <c r="P35" s="13"/>
    </row>
    <row r="36" spans="1:17" ht="43.5">
      <c r="A36" s="10" t="s">
        <v>118</v>
      </c>
      <c r="B36" s="12" t="s">
        <v>119</v>
      </c>
      <c r="C36" s="60" t="s">
        <v>114</v>
      </c>
      <c r="D36" s="60" t="s">
        <v>120</v>
      </c>
      <c r="E36" s="54"/>
      <c r="F36" s="54"/>
      <c r="G36" s="60"/>
      <c r="H36" s="60"/>
      <c r="J36" s="64" t="s">
        <v>121</v>
      </c>
      <c r="L36" s="8">
        <v>3</v>
      </c>
      <c r="M36" s="8">
        <v>6</v>
      </c>
      <c r="P36" s="13"/>
    </row>
    <row r="37" spans="1:17" ht="43.5">
      <c r="A37" s="10" t="s">
        <v>122</v>
      </c>
      <c r="B37" s="12" t="s">
        <v>123</v>
      </c>
      <c r="C37" s="60" t="s">
        <v>114</v>
      </c>
      <c r="D37" s="60" t="s">
        <v>120</v>
      </c>
      <c r="E37" s="54"/>
      <c r="F37" s="54"/>
      <c r="G37" s="60"/>
      <c r="H37" s="60"/>
      <c r="J37" s="64" t="s">
        <v>124</v>
      </c>
      <c r="L37" s="8">
        <v>0</v>
      </c>
      <c r="M37" s="8">
        <v>1</v>
      </c>
      <c r="P37" s="13"/>
    </row>
    <row r="38" spans="1:17" ht="29.1">
      <c r="A38" s="10" t="s">
        <v>125</v>
      </c>
      <c r="B38" s="12" t="s">
        <v>126</v>
      </c>
      <c r="C38" s="60"/>
      <c r="D38" s="60"/>
      <c r="E38" s="54"/>
      <c r="F38" s="54"/>
      <c r="G38" s="60"/>
      <c r="H38" s="60"/>
      <c r="P38" s="13"/>
    </row>
    <row r="39" spans="1:17" ht="87.6" thickBot="1">
      <c r="A39" s="10" t="s">
        <v>127</v>
      </c>
      <c r="B39" s="12" t="s">
        <v>128</v>
      </c>
      <c r="C39" s="60" t="s">
        <v>27</v>
      </c>
      <c r="D39" s="60" t="s">
        <v>129</v>
      </c>
      <c r="E39" s="54"/>
      <c r="F39" s="54"/>
      <c r="G39" s="60"/>
      <c r="H39" s="60"/>
      <c r="I39" s="5" t="s">
        <v>22</v>
      </c>
      <c r="J39" s="6" t="s">
        <v>23</v>
      </c>
      <c r="L39" s="8">
        <v>1</v>
      </c>
      <c r="M39" s="8">
        <v>5</v>
      </c>
      <c r="N39" s="7">
        <v>2</v>
      </c>
      <c r="P39" s="13"/>
      <c r="Q39" s="7" t="s">
        <v>130</v>
      </c>
    </row>
    <row r="40" spans="1:17">
      <c r="A40" s="10"/>
      <c r="B40" s="12"/>
      <c r="C40" s="60"/>
      <c r="D40" s="60"/>
      <c r="E40" s="54"/>
      <c r="F40" s="54"/>
      <c r="G40" s="60"/>
      <c r="H40" s="60"/>
      <c r="P40" s="13"/>
    </row>
    <row r="41" spans="1:17">
      <c r="A41" s="10"/>
      <c r="B41" s="12"/>
      <c r="C41" s="60"/>
      <c r="D41" s="60"/>
      <c r="E41" s="54"/>
      <c r="F41" s="54"/>
      <c r="G41" s="60"/>
      <c r="H41" s="60"/>
      <c r="P41" s="13"/>
    </row>
    <row r="42" spans="1:17" ht="97.5" customHeight="1">
      <c r="A42" s="10" t="s">
        <v>131</v>
      </c>
      <c r="B42" s="12" t="s">
        <v>132</v>
      </c>
      <c r="C42" s="60"/>
      <c r="D42" s="60" t="s">
        <v>133</v>
      </c>
      <c r="E42" s="54"/>
      <c r="F42" s="54"/>
      <c r="G42" s="60" t="s">
        <v>134</v>
      </c>
      <c r="H42" s="60" t="s">
        <v>135</v>
      </c>
      <c r="L42" s="8">
        <v>1</v>
      </c>
      <c r="M42" s="8">
        <v>5</v>
      </c>
      <c r="N42" s="7">
        <v>1</v>
      </c>
      <c r="P42" s="13"/>
    </row>
    <row r="43" spans="1:17">
      <c r="A43" s="10"/>
      <c r="B43" s="12"/>
      <c r="C43" s="60"/>
      <c r="D43" s="60"/>
      <c r="E43" s="54"/>
      <c r="F43" s="54"/>
      <c r="G43" s="60"/>
      <c r="H43" s="60"/>
      <c r="N43" s="55"/>
      <c r="P43" s="13"/>
    </row>
    <row r="44" spans="1:17">
      <c r="A44" s="10"/>
      <c r="B44" s="12"/>
      <c r="C44" s="60"/>
      <c r="D44" s="60"/>
      <c r="E44" s="54"/>
      <c r="F44" s="54"/>
      <c r="G44" s="60"/>
      <c r="H44" s="60"/>
      <c r="P44" s="13"/>
    </row>
    <row r="45" spans="1:17">
      <c r="A45" s="10"/>
      <c r="C45" s="60"/>
      <c r="D45" s="60"/>
      <c r="E45" s="54"/>
      <c r="F45" s="54"/>
      <c r="G45" s="60"/>
      <c r="H45" s="60"/>
      <c r="P45" s="13"/>
    </row>
    <row r="46" spans="1:17" ht="29.1">
      <c r="A46" s="10" t="s">
        <v>136</v>
      </c>
      <c r="B46" s="12" t="s">
        <v>137</v>
      </c>
      <c r="C46" s="60" t="s">
        <v>138</v>
      </c>
      <c r="D46" s="60"/>
      <c r="E46" s="54"/>
      <c r="F46" s="54"/>
      <c r="G46" s="60"/>
      <c r="H46" s="60"/>
      <c r="P46" s="13"/>
    </row>
    <row r="47" spans="1:17" ht="60.6" customHeight="1">
      <c r="A47" s="10" t="s">
        <v>139</v>
      </c>
      <c r="B47" s="12" t="s">
        <v>140</v>
      </c>
      <c r="C47" s="60" t="s">
        <v>141</v>
      </c>
      <c r="D47" s="60" t="s">
        <v>142</v>
      </c>
      <c r="E47" s="54"/>
      <c r="F47" s="54"/>
      <c r="G47" s="60"/>
      <c r="H47" s="60"/>
      <c r="P47" s="13"/>
    </row>
    <row r="48" spans="1:17">
      <c r="A48" s="10"/>
      <c r="C48" s="60"/>
      <c r="D48" s="60"/>
      <c r="E48" s="54"/>
      <c r="F48" s="54"/>
      <c r="G48" s="60"/>
      <c r="H48" s="60"/>
      <c r="P48" s="13"/>
    </row>
    <row r="49" spans="1:18" ht="72.95" thickBot="1">
      <c r="A49" s="10" t="s">
        <v>143</v>
      </c>
      <c r="B49" s="12" t="s">
        <v>144</v>
      </c>
      <c r="C49" s="60" t="s">
        <v>145</v>
      </c>
      <c r="D49" s="60" t="s">
        <v>146</v>
      </c>
      <c r="E49" s="54"/>
      <c r="F49" s="54"/>
      <c r="G49" s="60"/>
      <c r="H49" s="60"/>
      <c r="I49" s="18" t="s">
        <v>147</v>
      </c>
      <c r="J49" s="19" t="s">
        <v>148</v>
      </c>
      <c r="L49" s="8">
        <v>0</v>
      </c>
      <c r="M49" s="8">
        <v>1</v>
      </c>
      <c r="P49" s="13"/>
    </row>
    <row r="50" spans="1:18">
      <c r="A50" s="10"/>
      <c r="C50" s="60"/>
      <c r="D50" s="60"/>
      <c r="E50" s="54"/>
      <c r="F50" s="54"/>
      <c r="G50" s="60"/>
      <c r="H50" s="60"/>
      <c r="P50" s="13"/>
    </row>
    <row r="51" spans="1:18" ht="72.599999999999994">
      <c r="A51" s="10" t="s">
        <v>149</v>
      </c>
      <c r="B51" s="12" t="s">
        <v>150</v>
      </c>
      <c r="C51" s="60" t="s">
        <v>151</v>
      </c>
      <c r="D51" s="60" t="s">
        <v>152</v>
      </c>
      <c r="E51" s="54"/>
      <c r="F51" s="54"/>
      <c r="G51" s="60"/>
      <c r="H51" s="60"/>
      <c r="J51" s="12" t="s">
        <v>153</v>
      </c>
      <c r="L51" s="8">
        <v>1</v>
      </c>
      <c r="M51" s="8">
        <v>3</v>
      </c>
      <c r="P51" s="13"/>
      <c r="Q51" s="1" t="s">
        <v>154</v>
      </c>
      <c r="R51" s="53"/>
    </row>
    <row r="52" spans="1:18">
      <c r="A52" s="10"/>
      <c r="C52" s="60"/>
      <c r="D52" s="60"/>
      <c r="E52" s="54"/>
      <c r="F52" s="54"/>
      <c r="G52" s="60"/>
      <c r="H52" s="60"/>
      <c r="P52" s="13"/>
    </row>
    <row r="53" spans="1:18">
      <c r="A53" s="10"/>
      <c r="C53" s="60"/>
      <c r="D53" s="60"/>
      <c r="E53" s="54"/>
      <c r="F53" s="54"/>
      <c r="G53" s="60"/>
      <c r="H53" s="60"/>
      <c r="P53" s="13"/>
    </row>
    <row r="54" spans="1:18" ht="15" thickBot="1">
      <c r="A54" s="10"/>
      <c r="C54" s="60"/>
      <c r="D54" s="60"/>
      <c r="E54" s="54"/>
      <c r="F54" s="54"/>
      <c r="G54" s="60"/>
      <c r="H54" s="60"/>
      <c r="P54" s="13"/>
    </row>
    <row r="55" spans="1:18" ht="15.6" thickTop="1" thickBot="1">
      <c r="B55" s="11" t="s">
        <v>155</v>
      </c>
      <c r="C55" s="60"/>
      <c r="D55" s="60"/>
      <c r="E55" s="54"/>
      <c r="F55" s="54"/>
      <c r="G55" s="60"/>
      <c r="H55" s="60"/>
      <c r="N55" s="21">
        <f>N2+N10+N16+N25+N33</f>
        <v>34</v>
      </c>
    </row>
    <row r="56" spans="1:18" ht="15" thickTop="1"/>
    <row r="57" spans="1:18">
      <c r="B57" s="22" t="s">
        <v>156</v>
      </c>
      <c r="C57" s="23"/>
      <c r="D57" s="23"/>
      <c r="E57" s="23"/>
      <c r="F57" s="23"/>
    </row>
    <row r="59" spans="1:18" ht="116.1">
      <c r="B59" s="63" t="s">
        <v>157</v>
      </c>
      <c r="D59" s="53" t="s">
        <v>158</v>
      </c>
    </row>
  </sheetData>
  <mergeCells count="16">
    <mergeCell ref="H17:H20"/>
    <mergeCell ref="H2:H8"/>
    <mergeCell ref="E10:E15"/>
    <mergeCell ref="N17:N20"/>
    <mergeCell ref="C17:C20"/>
    <mergeCell ref="D17:D20"/>
    <mergeCell ref="E17:E20"/>
    <mergeCell ref="F17:F20"/>
    <mergeCell ref="G17:G20"/>
    <mergeCell ref="C3:C5"/>
    <mergeCell ref="C6:C8"/>
    <mergeCell ref="D3:D5"/>
    <mergeCell ref="D6:D8"/>
    <mergeCell ref="F2:F8"/>
    <mergeCell ref="G2:G8"/>
    <mergeCell ref="E2:E8"/>
  </mergeCells>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D9E0-485B-49AC-B074-547A6764F7DD}">
  <dimension ref="A1:J522"/>
  <sheetViews>
    <sheetView tabSelected="1" zoomScale="85" zoomScaleNormal="85" workbookViewId="0">
      <pane ySplit="1" topLeftCell="A20" activePane="bottomLeft" state="frozen"/>
      <selection pane="bottomLeft" activeCell="J1" sqref="J1"/>
    </sheetView>
  </sheetViews>
  <sheetFormatPr defaultColWidth="8.85546875" defaultRowHeight="14.45"/>
  <cols>
    <col min="1" max="1" width="6.85546875" style="51" customWidth="1"/>
    <col min="2" max="2" width="35.42578125" style="51" customWidth="1"/>
    <col min="3" max="3" width="18" style="70" customWidth="1"/>
    <col min="4" max="4" width="32.85546875" style="70" customWidth="1"/>
    <col min="5" max="5" width="24.5703125" style="70" customWidth="1"/>
    <col min="6" max="6" width="18" style="70" customWidth="1"/>
    <col min="7" max="7" width="10" style="51" customWidth="1"/>
    <col min="8" max="9" width="11" style="70" customWidth="1"/>
    <col min="10" max="10" width="14.28515625" style="70" customWidth="1"/>
    <col min="11" max="16384" width="8.85546875" style="70"/>
  </cols>
  <sheetData>
    <row r="1" spans="1:10" ht="30.95" customHeight="1">
      <c r="A1" s="71" t="s">
        <v>0</v>
      </c>
      <c r="B1" s="71" t="s">
        <v>1</v>
      </c>
      <c r="C1" s="71" t="s">
        <v>2</v>
      </c>
      <c r="D1" s="71" t="s">
        <v>3</v>
      </c>
      <c r="E1" s="71" t="s">
        <v>159</v>
      </c>
      <c r="F1" s="71" t="s">
        <v>160</v>
      </c>
      <c r="G1" s="71" t="s">
        <v>8</v>
      </c>
      <c r="H1" s="71" t="s">
        <v>161</v>
      </c>
      <c r="I1" s="71" t="s">
        <v>162</v>
      </c>
      <c r="J1" s="71" t="s">
        <v>163</v>
      </c>
    </row>
    <row r="2" spans="1:10">
      <c r="A2" s="72" t="s">
        <v>164</v>
      </c>
      <c r="B2" s="73" t="s">
        <v>165</v>
      </c>
      <c r="C2" s="73"/>
      <c r="D2" s="73"/>
      <c r="E2" s="73"/>
      <c r="F2" s="73"/>
      <c r="G2" s="73"/>
      <c r="H2" s="73"/>
      <c r="I2" s="73"/>
      <c r="J2" s="74">
        <v>22000</v>
      </c>
    </row>
    <row r="3" spans="1:10" ht="143.1">
      <c r="A3" s="106">
        <v>0.1</v>
      </c>
      <c r="B3" s="106" t="s">
        <v>166</v>
      </c>
      <c r="C3" s="75" t="s">
        <v>141</v>
      </c>
      <c r="D3" s="75" t="s">
        <v>167</v>
      </c>
      <c r="E3" s="75" t="s">
        <v>168</v>
      </c>
      <c r="F3" s="75" t="s">
        <v>169</v>
      </c>
      <c r="G3" s="75" t="s">
        <v>170</v>
      </c>
      <c r="H3" s="75" t="s">
        <v>170</v>
      </c>
      <c r="I3" s="68"/>
      <c r="J3" s="69"/>
    </row>
    <row r="4" spans="1:10" ht="65.099999999999994">
      <c r="A4" s="106">
        <v>0.2</v>
      </c>
      <c r="B4" s="106" t="s">
        <v>171</v>
      </c>
      <c r="C4" s="75" t="s">
        <v>141</v>
      </c>
      <c r="D4" s="75" t="s">
        <v>172</v>
      </c>
      <c r="E4" s="75" t="s">
        <v>168</v>
      </c>
      <c r="F4" s="75" t="s">
        <v>173</v>
      </c>
      <c r="G4" s="75" t="s">
        <v>170</v>
      </c>
      <c r="H4" s="75" t="s">
        <v>170</v>
      </c>
      <c r="I4" s="68"/>
      <c r="J4" s="69"/>
    </row>
    <row r="5" spans="1:10" ht="65.099999999999994">
      <c r="A5" s="106">
        <v>0.3</v>
      </c>
      <c r="B5" s="106" t="s">
        <v>174</v>
      </c>
      <c r="C5" s="75" t="s">
        <v>175</v>
      </c>
      <c r="D5" s="75" t="s">
        <v>176</v>
      </c>
      <c r="E5" s="75" t="s">
        <v>177</v>
      </c>
      <c r="F5" s="75" t="s">
        <v>178</v>
      </c>
      <c r="G5" s="75" t="s">
        <v>179</v>
      </c>
      <c r="H5" s="75">
        <v>10000</v>
      </c>
      <c r="I5" s="68"/>
      <c r="J5" s="69"/>
    </row>
    <row r="6" spans="1:10" ht="65.099999999999994">
      <c r="A6" s="106">
        <v>0.4</v>
      </c>
      <c r="B6" s="106" t="s">
        <v>180</v>
      </c>
      <c r="C6" s="75" t="s">
        <v>181</v>
      </c>
      <c r="D6" s="75" t="s">
        <v>182</v>
      </c>
      <c r="E6" s="75" t="s">
        <v>183</v>
      </c>
      <c r="F6" s="75" t="s">
        <v>184</v>
      </c>
      <c r="G6" s="75" t="s">
        <v>185</v>
      </c>
      <c r="H6" s="75">
        <v>1</v>
      </c>
      <c r="I6" s="68"/>
      <c r="J6" s="69"/>
    </row>
    <row r="7" spans="1:10" ht="117">
      <c r="A7" s="106" t="s">
        <v>186</v>
      </c>
      <c r="B7" s="106" t="s">
        <v>187</v>
      </c>
      <c r="C7" s="75" t="s">
        <v>188</v>
      </c>
      <c r="D7" s="75" t="s">
        <v>189</v>
      </c>
      <c r="E7" s="75" t="s">
        <v>190</v>
      </c>
      <c r="F7" s="75" t="s">
        <v>191</v>
      </c>
      <c r="G7" s="75" t="s">
        <v>192</v>
      </c>
      <c r="H7" s="75">
        <v>2</v>
      </c>
      <c r="I7" s="68"/>
      <c r="J7" s="69"/>
    </row>
    <row r="8" spans="1:10" ht="78">
      <c r="A8" s="106" t="s">
        <v>193</v>
      </c>
      <c r="B8" s="106" t="s">
        <v>194</v>
      </c>
      <c r="C8" s="75" t="s">
        <v>195</v>
      </c>
      <c r="D8" s="75" t="s">
        <v>196</v>
      </c>
      <c r="E8" s="75" t="s">
        <v>197</v>
      </c>
      <c r="F8" s="75" t="s">
        <v>198</v>
      </c>
      <c r="G8" s="75" t="s">
        <v>199</v>
      </c>
      <c r="H8" s="75" t="s">
        <v>200</v>
      </c>
      <c r="I8" s="68"/>
      <c r="J8" s="69"/>
    </row>
    <row r="9" spans="1:10" ht="90.95">
      <c r="A9" s="106">
        <v>0.6</v>
      </c>
      <c r="B9" s="106" t="s">
        <v>201</v>
      </c>
      <c r="C9" s="75" t="s">
        <v>202</v>
      </c>
      <c r="D9" s="75" t="s">
        <v>203</v>
      </c>
      <c r="E9" s="75" t="s">
        <v>204</v>
      </c>
      <c r="F9" s="75" t="s">
        <v>205</v>
      </c>
      <c r="G9" s="75" t="s">
        <v>170</v>
      </c>
      <c r="H9" s="75" t="s">
        <v>170</v>
      </c>
      <c r="I9" s="68"/>
      <c r="J9" s="69"/>
    </row>
    <row r="10" spans="1:10" ht="104.1">
      <c r="A10" s="106">
        <v>0.7</v>
      </c>
      <c r="B10" s="106" t="s">
        <v>206</v>
      </c>
      <c r="C10" s="75" t="s">
        <v>207</v>
      </c>
      <c r="D10" s="75" t="s">
        <v>208</v>
      </c>
      <c r="E10" s="75" t="s">
        <v>209</v>
      </c>
      <c r="F10" s="75" t="s">
        <v>210</v>
      </c>
      <c r="G10" s="75" t="s">
        <v>170</v>
      </c>
      <c r="H10" s="75" t="s">
        <v>170</v>
      </c>
      <c r="I10" s="68"/>
      <c r="J10" s="69"/>
    </row>
    <row r="11" spans="1:10" ht="51.95">
      <c r="A11" s="106">
        <v>0.8</v>
      </c>
      <c r="B11" s="106" t="s">
        <v>211</v>
      </c>
      <c r="C11" s="75" t="s">
        <v>212</v>
      </c>
      <c r="D11" s="75" t="s">
        <v>213</v>
      </c>
      <c r="E11" s="75" t="s">
        <v>214</v>
      </c>
      <c r="F11" s="75" t="s">
        <v>215</v>
      </c>
      <c r="G11" s="76" t="s">
        <v>170</v>
      </c>
      <c r="H11" s="75" t="s">
        <v>170</v>
      </c>
      <c r="I11" s="68"/>
      <c r="J11" s="69"/>
    </row>
    <row r="12" spans="1:10">
      <c r="A12" s="77"/>
      <c r="B12" s="77"/>
      <c r="C12" s="78"/>
      <c r="D12" s="78"/>
      <c r="E12" s="78"/>
      <c r="F12" s="78"/>
      <c r="G12" s="78"/>
      <c r="H12" s="78"/>
      <c r="I12" s="68"/>
      <c r="J12" s="69"/>
    </row>
    <row r="13" spans="1:10" ht="26.1">
      <c r="A13" s="72">
        <v>1</v>
      </c>
      <c r="B13" s="73" t="s">
        <v>17</v>
      </c>
      <c r="C13" s="73"/>
      <c r="D13" s="73"/>
      <c r="E13" s="73"/>
      <c r="F13" s="73"/>
      <c r="G13" s="73"/>
      <c r="H13" s="79" t="s">
        <v>216</v>
      </c>
      <c r="I13" s="80" t="s">
        <v>217</v>
      </c>
      <c r="J13" s="74">
        <f ca="1">SUM(J14:J26)</f>
        <v>0</v>
      </c>
    </row>
    <row r="14" spans="1:10" ht="39">
      <c r="A14" s="104" t="s">
        <v>25</v>
      </c>
      <c r="B14" s="106" t="s">
        <v>26</v>
      </c>
      <c r="C14" s="129" t="s">
        <v>27</v>
      </c>
      <c r="D14" s="129" t="s">
        <v>28</v>
      </c>
      <c r="E14" s="77" t="s">
        <v>218</v>
      </c>
      <c r="F14" s="77" t="s">
        <v>219</v>
      </c>
      <c r="G14" s="77" t="s">
        <v>185</v>
      </c>
      <c r="H14" s="78"/>
      <c r="I14" s="78"/>
      <c r="J14" s="69" cm="1">
        <f t="array" aca="1" ref="J14" ca="1">E14:J14</f>
        <v>0</v>
      </c>
    </row>
    <row r="15" spans="1:10" ht="39">
      <c r="A15" s="104" t="s">
        <v>30</v>
      </c>
      <c r="B15" s="106" t="s">
        <v>31</v>
      </c>
      <c r="C15" s="129"/>
      <c r="D15" s="129"/>
      <c r="E15" s="105" t="s">
        <v>218</v>
      </c>
      <c r="F15" s="105" t="s">
        <v>219</v>
      </c>
      <c r="G15" s="106" t="s">
        <v>185</v>
      </c>
      <c r="H15" s="81"/>
      <c r="I15" s="82"/>
      <c r="J15" s="83">
        <f>H15*1000+I15*20</f>
        <v>0</v>
      </c>
    </row>
    <row r="16" spans="1:10" ht="39">
      <c r="A16" s="104" t="s">
        <v>34</v>
      </c>
      <c r="B16" s="106" t="s">
        <v>35</v>
      </c>
      <c r="C16" s="129"/>
      <c r="D16" s="129"/>
      <c r="E16" s="105" t="s">
        <v>218</v>
      </c>
      <c r="F16" s="105" t="s">
        <v>219</v>
      </c>
      <c r="G16" s="106" t="s">
        <v>185</v>
      </c>
      <c r="H16" s="81"/>
      <c r="I16" s="82"/>
      <c r="J16" s="83">
        <v>0</v>
      </c>
    </row>
    <row r="17" spans="1:10" ht="39">
      <c r="A17" s="104" t="s">
        <v>37</v>
      </c>
      <c r="B17" s="106" t="s">
        <v>220</v>
      </c>
      <c r="C17" s="129" t="s">
        <v>27</v>
      </c>
      <c r="D17" s="130" t="s">
        <v>39</v>
      </c>
      <c r="E17" s="77" t="s">
        <v>218</v>
      </c>
      <c r="F17" s="77" t="s">
        <v>219</v>
      </c>
      <c r="G17" s="77" t="s">
        <v>185</v>
      </c>
      <c r="H17" s="78"/>
      <c r="I17" s="78"/>
      <c r="J17" s="69"/>
    </row>
    <row r="18" spans="1:10" ht="39">
      <c r="A18" s="104" t="s">
        <v>40</v>
      </c>
      <c r="B18" s="106" t="s">
        <v>41</v>
      </c>
      <c r="C18" s="129"/>
      <c r="D18" s="129"/>
      <c r="E18" s="105" t="s">
        <v>218</v>
      </c>
      <c r="F18" s="105" t="s">
        <v>219</v>
      </c>
      <c r="G18" s="106" t="s">
        <v>185</v>
      </c>
      <c r="H18" s="81"/>
      <c r="I18" s="82"/>
      <c r="J18" s="83">
        <f t="shared" ref="J18:J25" si="0">H18*1000+I18*20</f>
        <v>0</v>
      </c>
    </row>
    <row r="19" spans="1:10" ht="39">
      <c r="A19" s="104" t="s">
        <v>42</v>
      </c>
      <c r="B19" s="106" t="s">
        <v>43</v>
      </c>
      <c r="C19" s="129"/>
      <c r="D19" s="129"/>
      <c r="E19" s="105" t="s">
        <v>218</v>
      </c>
      <c r="F19" s="105" t="s">
        <v>219</v>
      </c>
      <c r="G19" s="106" t="s">
        <v>185</v>
      </c>
      <c r="H19" s="81"/>
      <c r="I19" s="82"/>
      <c r="J19" s="83">
        <f t="shared" si="0"/>
        <v>0</v>
      </c>
    </row>
    <row r="20" spans="1:10" ht="65.099999999999994">
      <c r="A20" s="104" t="s">
        <v>221</v>
      </c>
      <c r="B20" s="106" t="s">
        <v>222</v>
      </c>
      <c r="C20" s="129" t="s">
        <v>27</v>
      </c>
      <c r="D20" s="105" t="s">
        <v>223</v>
      </c>
      <c r="E20" s="105" t="s">
        <v>224</v>
      </c>
      <c r="F20" s="105" t="s">
        <v>219</v>
      </c>
      <c r="G20" s="106" t="s">
        <v>185</v>
      </c>
      <c r="H20" s="81"/>
      <c r="I20" s="82"/>
      <c r="J20" s="83">
        <f t="shared" si="0"/>
        <v>0</v>
      </c>
    </row>
    <row r="21" spans="1:10">
      <c r="A21" s="131" t="s">
        <v>225</v>
      </c>
      <c r="B21" s="128" t="s">
        <v>226</v>
      </c>
      <c r="C21" s="129"/>
      <c r="D21" s="129" t="s">
        <v>227</v>
      </c>
      <c r="E21" s="129" t="s">
        <v>224</v>
      </c>
      <c r="F21" s="129" t="s">
        <v>219</v>
      </c>
      <c r="G21" s="106" t="s">
        <v>185</v>
      </c>
      <c r="H21" s="81"/>
      <c r="I21" s="82"/>
      <c r="J21" s="83">
        <f t="shared" si="0"/>
        <v>0</v>
      </c>
    </row>
    <row r="22" spans="1:10" ht="51.95">
      <c r="A22" s="131"/>
      <c r="B22" s="128"/>
      <c r="C22" s="129"/>
      <c r="D22" s="129"/>
      <c r="E22" s="129"/>
      <c r="F22" s="129"/>
      <c r="G22" s="106" t="s">
        <v>228</v>
      </c>
      <c r="H22" s="81" t="s">
        <v>229</v>
      </c>
      <c r="I22" s="78"/>
      <c r="J22" s="83" t="e">
        <f>H22*2000</f>
        <v>#VALUE!</v>
      </c>
    </row>
    <row r="23" spans="1:10" ht="39">
      <c r="A23" s="104" t="s">
        <v>230</v>
      </c>
      <c r="B23" s="106" t="s">
        <v>231</v>
      </c>
      <c r="C23" s="129"/>
      <c r="D23" s="129" t="s">
        <v>232</v>
      </c>
      <c r="E23" s="77" t="s">
        <v>218</v>
      </c>
      <c r="F23" s="77" t="s">
        <v>219</v>
      </c>
      <c r="G23" s="77"/>
      <c r="H23" s="78"/>
      <c r="I23" s="78"/>
      <c r="J23" s="69"/>
    </row>
    <row r="24" spans="1:10" ht="39">
      <c r="A24" s="104" t="s">
        <v>233</v>
      </c>
      <c r="B24" s="106" t="s">
        <v>41</v>
      </c>
      <c r="C24" s="105"/>
      <c r="D24" s="129"/>
      <c r="E24" s="105" t="s">
        <v>218</v>
      </c>
      <c r="F24" s="105" t="s">
        <v>219</v>
      </c>
      <c r="G24" s="106" t="s">
        <v>185</v>
      </c>
      <c r="H24" s="81"/>
      <c r="I24" s="82"/>
      <c r="J24" s="83">
        <f t="shared" si="0"/>
        <v>0</v>
      </c>
    </row>
    <row r="25" spans="1:10" ht="39">
      <c r="A25" s="104" t="s">
        <v>234</v>
      </c>
      <c r="B25" s="106" t="s">
        <v>43</v>
      </c>
      <c r="C25" s="105"/>
      <c r="D25" s="129"/>
      <c r="E25" s="105" t="s">
        <v>218</v>
      </c>
      <c r="F25" s="105" t="s">
        <v>219</v>
      </c>
      <c r="G25" s="106" t="s">
        <v>185</v>
      </c>
      <c r="H25" s="81"/>
      <c r="I25" s="82"/>
      <c r="J25" s="83">
        <f t="shared" si="0"/>
        <v>0</v>
      </c>
    </row>
    <row r="26" spans="1:10" ht="26.1">
      <c r="A26" s="104" t="s">
        <v>235</v>
      </c>
      <c r="B26" s="106" t="s">
        <v>236</v>
      </c>
      <c r="C26" s="105"/>
      <c r="D26" s="105"/>
      <c r="E26" s="105"/>
      <c r="F26" s="105"/>
      <c r="G26" s="106" t="s">
        <v>237</v>
      </c>
      <c r="H26" s="81" t="s">
        <v>238</v>
      </c>
      <c r="I26" s="78"/>
      <c r="J26" s="83" t="e">
        <f>H26*1500</f>
        <v>#VALUE!</v>
      </c>
    </row>
    <row r="27" spans="1:10">
      <c r="A27" s="84"/>
      <c r="B27" s="85"/>
      <c r="C27" s="85"/>
      <c r="D27" s="85"/>
      <c r="E27" s="85"/>
      <c r="F27" s="85"/>
      <c r="G27" s="85"/>
      <c r="H27" s="78"/>
      <c r="I27" s="78"/>
      <c r="J27" s="69"/>
    </row>
    <row r="28" spans="1:10">
      <c r="A28" s="72">
        <v>2</v>
      </c>
      <c r="B28" s="73" t="s">
        <v>44</v>
      </c>
      <c r="C28" s="73"/>
      <c r="D28" s="73"/>
      <c r="E28" s="73"/>
      <c r="F28" s="73"/>
      <c r="G28" s="73"/>
      <c r="H28" s="124" t="s">
        <v>239</v>
      </c>
      <c r="I28" s="124"/>
      <c r="J28" s="74" t="e">
        <f>SUM(J29:J32)</f>
        <v>#VALUE!</v>
      </c>
    </row>
    <row r="29" spans="1:10" ht="39">
      <c r="A29" s="104" t="s">
        <v>47</v>
      </c>
      <c r="B29" s="123" t="s">
        <v>240</v>
      </c>
      <c r="C29" s="105" t="s">
        <v>241</v>
      </c>
      <c r="D29" s="105" t="s">
        <v>50</v>
      </c>
      <c r="E29" s="126" t="s">
        <v>242</v>
      </c>
      <c r="F29" s="105" t="s">
        <v>243</v>
      </c>
      <c r="G29" s="106" t="s">
        <v>244</v>
      </c>
      <c r="H29" s="81" t="s">
        <v>245</v>
      </c>
      <c r="I29" s="82" t="s">
        <v>246</v>
      </c>
      <c r="J29" s="83" t="e">
        <f>H29*1000+I29*500</f>
        <v>#VALUE!</v>
      </c>
    </row>
    <row r="30" spans="1:10" ht="65.099999999999994">
      <c r="A30" s="104"/>
      <c r="B30" s="123"/>
      <c r="C30" s="105" t="s">
        <v>51</v>
      </c>
      <c r="D30" s="105" t="s">
        <v>52</v>
      </c>
      <c r="E30" s="126"/>
      <c r="F30" s="105" t="s">
        <v>243</v>
      </c>
      <c r="G30" s="106" t="s">
        <v>244</v>
      </c>
      <c r="H30" s="81" t="s">
        <v>245</v>
      </c>
      <c r="I30" s="82" t="s">
        <v>246</v>
      </c>
      <c r="J30" s="83" t="e">
        <f t="shared" ref="J30:J31" si="1">H30*1000+I30*500</f>
        <v>#VALUE!</v>
      </c>
    </row>
    <row r="31" spans="1:10" ht="39">
      <c r="A31" s="104" t="s">
        <v>53</v>
      </c>
      <c r="B31" s="106" t="s">
        <v>247</v>
      </c>
      <c r="C31" s="105" t="s">
        <v>55</v>
      </c>
      <c r="D31" s="105" t="s">
        <v>56</v>
      </c>
      <c r="E31" s="126"/>
      <c r="F31" s="105" t="s">
        <v>243</v>
      </c>
      <c r="G31" s="106" t="s">
        <v>248</v>
      </c>
      <c r="H31" s="81" t="s">
        <v>245</v>
      </c>
      <c r="I31" s="82" t="s">
        <v>246</v>
      </c>
      <c r="J31" s="83" t="e">
        <f t="shared" si="1"/>
        <v>#VALUE!</v>
      </c>
    </row>
    <row r="32" spans="1:10" ht="65.099999999999994">
      <c r="A32" s="104" t="s">
        <v>57</v>
      </c>
      <c r="B32" s="106" t="s">
        <v>249</v>
      </c>
      <c r="C32" s="105" t="s">
        <v>250</v>
      </c>
      <c r="D32" s="105" t="s">
        <v>251</v>
      </c>
      <c r="E32" s="108" t="s">
        <v>252</v>
      </c>
      <c r="F32" s="105" t="s">
        <v>253</v>
      </c>
      <c r="G32" s="106" t="s">
        <v>254</v>
      </c>
      <c r="H32" s="81"/>
      <c r="I32" s="78"/>
      <c r="J32" s="83">
        <f>H32*3000</f>
        <v>0</v>
      </c>
    </row>
    <row r="33" spans="1:10">
      <c r="A33" s="86"/>
      <c r="B33" s="78"/>
      <c r="C33" s="78"/>
      <c r="D33" s="78"/>
      <c r="E33" s="78"/>
      <c r="F33" s="78"/>
      <c r="G33" s="78"/>
      <c r="H33" s="78"/>
      <c r="I33" s="78"/>
      <c r="J33" s="69"/>
    </row>
    <row r="34" spans="1:10" s="89" customFormat="1">
      <c r="A34" s="87">
        <v>3</v>
      </c>
      <c r="B34" s="107" t="s">
        <v>61</v>
      </c>
      <c r="C34" s="107"/>
      <c r="D34" s="107"/>
      <c r="E34" s="107"/>
      <c r="F34" s="107"/>
      <c r="G34" s="107"/>
      <c r="H34" s="124" t="s">
        <v>239</v>
      </c>
      <c r="I34" s="124"/>
      <c r="J34" s="88" t="e">
        <f>SUM(J35:J36)</f>
        <v>#VALUE!</v>
      </c>
    </row>
    <row r="35" spans="1:10" ht="65.099999999999994">
      <c r="A35" s="104" t="s">
        <v>255</v>
      </c>
      <c r="B35" s="90" t="s">
        <v>77</v>
      </c>
      <c r="C35" s="75" t="s">
        <v>256</v>
      </c>
      <c r="D35" s="75" t="s">
        <v>257</v>
      </c>
      <c r="E35" s="75" t="s">
        <v>258</v>
      </c>
      <c r="F35" s="75" t="s">
        <v>259</v>
      </c>
      <c r="G35" s="106" t="s">
        <v>260</v>
      </c>
      <c r="H35" s="81" t="s">
        <v>245</v>
      </c>
      <c r="I35" s="82" t="s">
        <v>261</v>
      </c>
      <c r="J35" s="91" t="e">
        <f>H35*1000+I35*200</f>
        <v>#VALUE!</v>
      </c>
    </row>
    <row r="36" spans="1:10" ht="51.95">
      <c r="A36" s="104" t="s">
        <v>76</v>
      </c>
      <c r="B36" s="106" t="s">
        <v>262</v>
      </c>
      <c r="C36" s="105" t="s">
        <v>263</v>
      </c>
      <c r="D36" s="105" t="s">
        <v>264</v>
      </c>
      <c r="E36" s="105" t="s">
        <v>265</v>
      </c>
      <c r="F36" s="105" t="s">
        <v>266</v>
      </c>
      <c r="G36" s="106" t="s">
        <v>192</v>
      </c>
      <c r="H36" s="81" t="s">
        <v>267</v>
      </c>
      <c r="I36" s="78"/>
      <c r="J36" s="83" t="e">
        <f>H36*2000</f>
        <v>#VALUE!</v>
      </c>
    </row>
    <row r="37" spans="1:10">
      <c r="A37" s="84"/>
      <c r="B37" s="85"/>
      <c r="C37" s="85"/>
      <c r="D37" s="85"/>
      <c r="E37" s="85"/>
      <c r="F37" s="85"/>
      <c r="G37" s="77"/>
      <c r="H37" s="78"/>
      <c r="I37" s="78"/>
      <c r="J37" s="69"/>
    </row>
    <row r="38" spans="1:10">
      <c r="A38" s="92">
        <v>4</v>
      </c>
      <c r="B38" s="93" t="s">
        <v>88</v>
      </c>
      <c r="C38" s="93"/>
      <c r="D38" s="93"/>
      <c r="E38" s="93"/>
      <c r="F38" s="93"/>
      <c r="G38" s="93"/>
      <c r="H38" s="124" t="s">
        <v>239</v>
      </c>
      <c r="I38" s="124"/>
      <c r="J38" s="94" t="e">
        <f>SUM(J39:J41)</f>
        <v>#VALUE!</v>
      </c>
    </row>
    <row r="39" spans="1:10" ht="26.1">
      <c r="A39" s="95" t="s">
        <v>90</v>
      </c>
      <c r="B39" s="128" t="s">
        <v>268</v>
      </c>
      <c r="C39" s="127" t="s">
        <v>195</v>
      </c>
      <c r="D39" s="127" t="s">
        <v>269</v>
      </c>
      <c r="E39" s="129" t="s">
        <v>270</v>
      </c>
      <c r="F39" s="129" t="s">
        <v>271</v>
      </c>
      <c r="G39" s="106" t="s">
        <v>272</v>
      </c>
      <c r="H39" s="81" t="s">
        <v>273</v>
      </c>
      <c r="I39" s="78"/>
      <c r="J39" s="83" t="e">
        <f>H39*100</f>
        <v>#VALUE!</v>
      </c>
    </row>
    <row r="40" spans="1:10" ht="26.1">
      <c r="A40" s="95"/>
      <c r="B40" s="128"/>
      <c r="C40" s="127"/>
      <c r="D40" s="127"/>
      <c r="E40" s="129"/>
      <c r="F40" s="129"/>
      <c r="G40" s="106" t="s">
        <v>274</v>
      </c>
      <c r="H40" s="81" t="s">
        <v>275</v>
      </c>
      <c r="I40" s="78"/>
      <c r="J40" s="83" t="e">
        <f>H40*1000</f>
        <v>#VALUE!</v>
      </c>
    </row>
    <row r="41" spans="1:10" ht="39">
      <c r="A41" s="95"/>
      <c r="B41" s="128"/>
      <c r="C41" s="127"/>
      <c r="D41" s="127"/>
      <c r="E41" s="129"/>
      <c r="F41" s="129"/>
      <c r="G41" s="106" t="s">
        <v>276</v>
      </c>
      <c r="H41" s="81" t="s">
        <v>277</v>
      </c>
      <c r="I41" s="78"/>
      <c r="J41" s="83" t="e">
        <f>H41*1500</f>
        <v>#VALUE!</v>
      </c>
    </row>
    <row r="42" spans="1:10">
      <c r="A42" s="96"/>
      <c r="B42" s="77"/>
      <c r="C42" s="77"/>
      <c r="D42" s="77"/>
      <c r="E42" s="77"/>
      <c r="F42" s="77"/>
      <c r="G42" s="77"/>
      <c r="H42" s="78"/>
      <c r="I42" s="78"/>
      <c r="J42" s="69"/>
    </row>
    <row r="43" spans="1:10">
      <c r="A43" s="92">
        <v>5</v>
      </c>
      <c r="B43" s="93" t="s">
        <v>108</v>
      </c>
      <c r="C43" s="93"/>
      <c r="D43" s="93"/>
      <c r="E43" s="93"/>
      <c r="F43" s="93"/>
      <c r="G43" s="93"/>
      <c r="H43" s="124" t="s">
        <v>239</v>
      </c>
      <c r="I43" s="124"/>
      <c r="J43" s="97" t="e">
        <f>SUM(J45:J47)</f>
        <v>#VALUE!</v>
      </c>
    </row>
    <row r="44" spans="1:10">
      <c r="A44" s="95" t="s">
        <v>110</v>
      </c>
      <c r="B44" s="106" t="s">
        <v>111</v>
      </c>
      <c r="C44" s="77"/>
      <c r="D44" s="77"/>
      <c r="E44" s="77"/>
      <c r="F44" s="77"/>
      <c r="G44" s="98"/>
      <c r="H44" s="78"/>
      <c r="I44" s="78"/>
      <c r="J44" s="69"/>
    </row>
    <row r="45" spans="1:10" ht="90.95">
      <c r="A45" s="95" t="s">
        <v>112</v>
      </c>
      <c r="B45" s="106" t="s">
        <v>119</v>
      </c>
      <c r="C45" s="105" t="s">
        <v>114</v>
      </c>
      <c r="D45" s="105" t="s">
        <v>278</v>
      </c>
      <c r="E45" s="126" t="s">
        <v>279</v>
      </c>
      <c r="F45" s="126" t="s">
        <v>280</v>
      </c>
      <c r="G45" s="123" t="s">
        <v>281</v>
      </c>
      <c r="H45" s="79" t="s">
        <v>282</v>
      </c>
      <c r="I45" s="78"/>
      <c r="J45" s="83" t="e">
        <f>H45*40</f>
        <v>#VALUE!</v>
      </c>
    </row>
    <row r="46" spans="1:10" ht="104.1">
      <c r="A46" s="95" t="s">
        <v>118</v>
      </c>
      <c r="B46" s="106" t="s">
        <v>123</v>
      </c>
      <c r="C46" s="105" t="s">
        <v>114</v>
      </c>
      <c r="D46" s="105" t="s">
        <v>278</v>
      </c>
      <c r="E46" s="126"/>
      <c r="F46" s="126"/>
      <c r="G46" s="123"/>
      <c r="H46" s="79" t="s">
        <v>283</v>
      </c>
      <c r="I46" s="78"/>
      <c r="J46" s="83" t="e">
        <f>H46*100</f>
        <v>#VALUE!</v>
      </c>
    </row>
    <row r="47" spans="1:10" ht="51.95">
      <c r="A47" s="95" t="s">
        <v>284</v>
      </c>
      <c r="B47" s="106" t="s">
        <v>140</v>
      </c>
      <c r="C47" s="105" t="s">
        <v>141</v>
      </c>
      <c r="D47" s="105" t="s">
        <v>285</v>
      </c>
      <c r="E47" s="105" t="s">
        <v>286</v>
      </c>
      <c r="F47" s="105" t="s">
        <v>287</v>
      </c>
      <c r="G47" s="123"/>
      <c r="H47" s="99" t="s">
        <v>288</v>
      </c>
      <c r="I47" s="78"/>
      <c r="J47" s="83" t="e">
        <f>H47*1000</f>
        <v>#VALUE!</v>
      </c>
    </row>
    <row r="48" spans="1:10">
      <c r="A48" s="109"/>
      <c r="B48" s="109" t="s">
        <v>155</v>
      </c>
      <c r="C48" s="109"/>
      <c r="D48" s="109"/>
      <c r="E48" s="109"/>
      <c r="F48" s="109"/>
      <c r="G48" s="125" t="s">
        <v>289</v>
      </c>
      <c r="H48" s="125"/>
      <c r="I48" s="125"/>
      <c r="J48" s="100" t="e">
        <f ca="1">J43+J38+J34+J28+J13+J2</f>
        <v>#VALUE!</v>
      </c>
    </row>
    <row r="49" spans="1:10">
      <c r="A49" s="101"/>
      <c r="B49" s="101"/>
      <c r="C49" s="101"/>
      <c r="D49" s="101"/>
      <c r="E49" s="101"/>
      <c r="F49" s="101"/>
      <c r="G49" s="101"/>
      <c r="H49" s="101"/>
      <c r="I49" s="101"/>
      <c r="J49" s="102"/>
    </row>
    <row r="50" spans="1:10">
      <c r="A50" s="101"/>
      <c r="B50" s="101"/>
      <c r="C50" s="101"/>
      <c r="D50" s="101"/>
      <c r="E50" s="101"/>
      <c r="F50" s="101"/>
      <c r="G50" s="101"/>
      <c r="H50" s="101"/>
      <c r="I50" s="101"/>
      <c r="J50" s="102"/>
    </row>
    <row r="51" spans="1:10">
      <c r="A51" s="101"/>
      <c r="B51" s="101"/>
      <c r="C51" s="101"/>
      <c r="D51" s="101"/>
      <c r="E51" s="101"/>
      <c r="F51" s="101"/>
      <c r="G51" s="101"/>
      <c r="H51" s="101"/>
      <c r="I51" s="101"/>
      <c r="J51" s="102"/>
    </row>
    <row r="52" spans="1:10">
      <c r="A52" s="101"/>
      <c r="B52" s="101"/>
      <c r="C52" s="101"/>
      <c r="D52" s="101"/>
      <c r="E52" s="101"/>
      <c r="F52" s="101"/>
      <c r="G52" s="101"/>
      <c r="H52" s="101"/>
      <c r="I52" s="101"/>
      <c r="J52" s="102"/>
    </row>
    <row r="53" spans="1:10">
      <c r="A53" s="101"/>
      <c r="B53" s="101"/>
      <c r="C53" s="101"/>
      <c r="D53" s="101"/>
      <c r="E53" s="101"/>
      <c r="F53" s="101"/>
      <c r="G53" s="101"/>
      <c r="H53" s="101"/>
      <c r="I53" s="101"/>
      <c r="J53" s="102"/>
    </row>
    <row r="54" spans="1:10">
      <c r="A54" s="101"/>
      <c r="B54" s="101"/>
      <c r="C54" s="101"/>
      <c r="D54" s="101"/>
      <c r="E54" s="101"/>
      <c r="F54" s="101"/>
      <c r="G54" s="101"/>
      <c r="H54" s="101"/>
      <c r="I54" s="101"/>
      <c r="J54" s="102"/>
    </row>
    <row r="55" spans="1:10">
      <c r="A55" s="101"/>
      <c r="B55" s="101"/>
      <c r="C55" s="101"/>
      <c r="D55" s="101"/>
      <c r="E55" s="101"/>
      <c r="F55" s="101"/>
      <c r="G55" s="101"/>
      <c r="H55" s="101"/>
      <c r="I55" s="101"/>
      <c r="J55" s="102"/>
    </row>
    <row r="56" spans="1:10">
      <c r="A56" s="101"/>
      <c r="B56" s="101"/>
      <c r="C56" s="101"/>
      <c r="D56" s="101"/>
      <c r="E56" s="101"/>
      <c r="F56" s="101"/>
      <c r="G56" s="101"/>
      <c r="H56" s="101"/>
      <c r="I56" s="101"/>
      <c r="J56" s="102"/>
    </row>
    <row r="57" spans="1:10">
      <c r="A57" s="101"/>
      <c r="B57" s="101"/>
      <c r="C57" s="101"/>
      <c r="D57" s="101"/>
      <c r="E57" s="101"/>
      <c r="F57" s="101"/>
      <c r="G57" s="101"/>
      <c r="H57" s="101"/>
      <c r="I57" s="101"/>
      <c r="J57" s="102"/>
    </row>
    <row r="58" spans="1:10">
      <c r="A58" s="101"/>
      <c r="B58" s="101"/>
      <c r="C58" s="101"/>
      <c r="D58" s="101"/>
      <c r="E58" s="101"/>
      <c r="F58" s="101"/>
      <c r="G58" s="101"/>
      <c r="H58" s="101"/>
      <c r="I58" s="101"/>
      <c r="J58" s="102"/>
    </row>
    <row r="59" spans="1:10">
      <c r="A59" s="101"/>
      <c r="B59" s="101"/>
      <c r="C59" s="101"/>
      <c r="D59" s="101"/>
      <c r="E59" s="101"/>
      <c r="F59" s="101"/>
      <c r="G59" s="101"/>
      <c r="H59" s="101"/>
      <c r="I59" s="101"/>
      <c r="J59" s="102"/>
    </row>
    <row r="60" spans="1:10">
      <c r="A60" s="101"/>
      <c r="B60" s="101"/>
      <c r="C60" s="101"/>
      <c r="D60" s="101"/>
      <c r="E60" s="101"/>
      <c r="F60" s="101"/>
      <c r="G60" s="101"/>
      <c r="H60" s="101"/>
      <c r="I60" s="101"/>
      <c r="J60" s="102"/>
    </row>
    <row r="61" spans="1:10">
      <c r="A61" s="101"/>
      <c r="B61" s="101"/>
      <c r="C61" s="101"/>
      <c r="D61" s="101"/>
      <c r="E61" s="101"/>
      <c r="F61" s="101"/>
      <c r="G61" s="101"/>
      <c r="H61" s="101"/>
      <c r="I61" s="101"/>
      <c r="J61" s="102"/>
    </row>
    <row r="62" spans="1:10">
      <c r="A62" s="101"/>
      <c r="B62" s="101"/>
      <c r="C62" s="101"/>
      <c r="D62" s="101"/>
      <c r="E62" s="101"/>
      <c r="F62" s="101"/>
      <c r="G62" s="101"/>
      <c r="H62" s="101"/>
      <c r="I62" s="101"/>
      <c r="J62" s="102"/>
    </row>
    <row r="63" spans="1:10">
      <c r="A63" s="101"/>
      <c r="B63" s="101"/>
      <c r="C63" s="101"/>
      <c r="D63" s="101"/>
      <c r="E63" s="101"/>
      <c r="F63" s="101"/>
      <c r="G63" s="101"/>
      <c r="H63" s="101"/>
      <c r="I63" s="101"/>
      <c r="J63" s="102"/>
    </row>
    <row r="64" spans="1:10">
      <c r="A64" s="101"/>
      <c r="B64" s="101"/>
      <c r="C64" s="101"/>
      <c r="D64" s="101"/>
      <c r="E64" s="101"/>
      <c r="F64" s="101"/>
      <c r="G64" s="101"/>
      <c r="H64" s="101"/>
      <c r="I64" s="101"/>
      <c r="J64" s="102"/>
    </row>
    <row r="65" spans="1:10">
      <c r="A65" s="101"/>
      <c r="B65" s="101"/>
      <c r="C65" s="101"/>
      <c r="D65" s="101"/>
      <c r="E65" s="101"/>
      <c r="F65" s="101"/>
      <c r="G65" s="101"/>
      <c r="H65" s="101"/>
      <c r="I65" s="101"/>
      <c r="J65" s="102"/>
    </row>
    <row r="66" spans="1:10">
      <c r="A66" s="101"/>
      <c r="B66" s="101"/>
      <c r="C66" s="101"/>
      <c r="D66" s="101"/>
      <c r="E66" s="101"/>
      <c r="F66" s="101"/>
      <c r="G66" s="101"/>
      <c r="H66" s="101"/>
      <c r="I66" s="101"/>
      <c r="J66" s="102"/>
    </row>
    <row r="67" spans="1:10">
      <c r="A67" s="101"/>
      <c r="B67" s="101"/>
      <c r="C67" s="101"/>
      <c r="D67" s="101"/>
      <c r="E67" s="101"/>
      <c r="F67" s="101"/>
      <c r="G67" s="101"/>
      <c r="H67" s="101"/>
      <c r="I67" s="101"/>
      <c r="J67" s="102"/>
    </row>
    <row r="68" spans="1:10">
      <c r="A68" s="101"/>
      <c r="B68" s="101"/>
      <c r="C68" s="101"/>
      <c r="D68" s="101"/>
      <c r="E68" s="101"/>
      <c r="F68" s="101"/>
      <c r="G68" s="101"/>
      <c r="H68" s="101"/>
      <c r="I68" s="101"/>
      <c r="J68" s="102"/>
    </row>
    <row r="69" spans="1:10">
      <c r="A69" s="101"/>
      <c r="B69" s="101"/>
      <c r="C69" s="101"/>
      <c r="D69" s="101"/>
      <c r="E69" s="101"/>
      <c r="F69" s="101"/>
      <c r="G69" s="101"/>
      <c r="H69" s="101"/>
      <c r="I69" s="101"/>
      <c r="J69" s="102"/>
    </row>
    <row r="70" spans="1:10">
      <c r="A70" s="101"/>
      <c r="B70" s="101"/>
      <c r="C70" s="101"/>
      <c r="D70" s="101"/>
      <c r="E70" s="101"/>
      <c r="F70" s="101"/>
      <c r="G70" s="101"/>
      <c r="H70" s="101"/>
      <c r="I70" s="101"/>
      <c r="J70" s="102"/>
    </row>
    <row r="71" spans="1:10">
      <c r="A71" s="101"/>
      <c r="B71" s="101"/>
      <c r="C71" s="101"/>
      <c r="D71" s="101"/>
      <c r="E71" s="101"/>
      <c r="F71" s="101"/>
      <c r="G71" s="101"/>
      <c r="H71" s="101"/>
      <c r="I71" s="101"/>
      <c r="J71" s="102"/>
    </row>
    <row r="72" spans="1:10">
      <c r="A72" s="101"/>
      <c r="B72" s="101"/>
      <c r="C72" s="101"/>
      <c r="D72" s="101"/>
      <c r="E72" s="101"/>
      <c r="F72" s="101"/>
      <c r="G72" s="101"/>
      <c r="H72" s="101"/>
      <c r="I72" s="101"/>
      <c r="J72" s="102"/>
    </row>
    <row r="73" spans="1:10">
      <c r="A73" s="101"/>
      <c r="B73" s="101"/>
      <c r="C73" s="101"/>
      <c r="D73" s="101"/>
      <c r="E73" s="101"/>
      <c r="F73" s="101"/>
      <c r="G73" s="101"/>
      <c r="H73" s="101"/>
      <c r="I73" s="101"/>
      <c r="J73" s="102"/>
    </row>
    <row r="74" spans="1:10">
      <c r="A74" s="101"/>
      <c r="B74" s="101"/>
      <c r="C74" s="101"/>
      <c r="D74" s="101"/>
      <c r="E74" s="101"/>
      <c r="F74" s="101"/>
      <c r="G74" s="101"/>
      <c r="H74" s="101"/>
      <c r="I74" s="101"/>
      <c r="J74" s="102"/>
    </row>
    <row r="75" spans="1:10">
      <c r="A75" s="101"/>
      <c r="B75" s="101"/>
      <c r="C75" s="101"/>
      <c r="D75" s="101"/>
      <c r="E75" s="101"/>
      <c r="F75" s="101"/>
      <c r="G75" s="101"/>
      <c r="H75" s="101"/>
      <c r="I75" s="101"/>
      <c r="J75" s="102"/>
    </row>
    <row r="76" spans="1:10">
      <c r="A76" s="101"/>
      <c r="B76" s="101"/>
      <c r="C76" s="101"/>
      <c r="D76" s="101"/>
      <c r="E76" s="101"/>
      <c r="F76" s="101"/>
      <c r="G76" s="101"/>
      <c r="H76" s="101"/>
      <c r="I76" s="101"/>
      <c r="J76" s="102"/>
    </row>
    <row r="77" spans="1:10">
      <c r="A77" s="101"/>
      <c r="B77" s="101"/>
      <c r="C77" s="101"/>
      <c r="D77" s="101"/>
      <c r="E77" s="101"/>
      <c r="F77" s="101"/>
      <c r="G77" s="101"/>
      <c r="H77" s="101"/>
      <c r="I77" s="101"/>
      <c r="J77" s="102"/>
    </row>
    <row r="78" spans="1:10">
      <c r="A78" s="101"/>
      <c r="B78" s="101"/>
      <c r="C78" s="101"/>
      <c r="D78" s="101"/>
      <c r="E78" s="101"/>
      <c r="F78" s="101"/>
      <c r="G78" s="101"/>
      <c r="H78" s="101"/>
      <c r="I78" s="101"/>
      <c r="J78" s="102"/>
    </row>
    <row r="79" spans="1:10">
      <c r="A79" s="101"/>
      <c r="B79" s="101"/>
      <c r="C79" s="101"/>
      <c r="D79" s="101"/>
      <c r="E79" s="101"/>
      <c r="F79" s="101"/>
      <c r="G79" s="101"/>
      <c r="H79" s="101"/>
      <c r="I79" s="101"/>
      <c r="J79" s="103"/>
    </row>
    <row r="80" spans="1:10">
      <c r="A80" s="101"/>
      <c r="B80" s="101"/>
      <c r="C80" s="101"/>
      <c r="D80" s="101"/>
      <c r="E80" s="101"/>
      <c r="F80" s="101"/>
      <c r="G80" s="101"/>
      <c r="H80" s="101"/>
      <c r="I80" s="101"/>
      <c r="J80" s="103"/>
    </row>
    <row r="81" spans="1:10">
      <c r="A81" s="101"/>
      <c r="B81" s="101"/>
      <c r="C81" s="101"/>
      <c r="D81" s="101"/>
      <c r="E81" s="101"/>
      <c r="F81" s="101"/>
      <c r="G81" s="101"/>
      <c r="H81" s="101"/>
      <c r="I81" s="101"/>
      <c r="J81" s="103"/>
    </row>
    <row r="82" spans="1:10">
      <c r="A82" s="101"/>
      <c r="B82" s="101"/>
      <c r="C82" s="101"/>
      <c r="D82" s="101"/>
      <c r="E82" s="101"/>
      <c r="F82" s="101"/>
      <c r="G82" s="101"/>
      <c r="H82" s="101"/>
      <c r="I82" s="101"/>
      <c r="J82" s="103"/>
    </row>
    <row r="83" spans="1:10">
      <c r="A83" s="70"/>
      <c r="B83" s="70"/>
      <c r="G83" s="70"/>
      <c r="J83" s="103"/>
    </row>
    <row r="84" spans="1:10">
      <c r="A84" s="70"/>
      <c r="B84" s="70"/>
      <c r="G84" s="70"/>
      <c r="J84" s="103"/>
    </row>
    <row r="85" spans="1:10">
      <c r="A85" s="70"/>
      <c r="B85" s="70"/>
      <c r="G85" s="70"/>
      <c r="J85" s="103"/>
    </row>
    <row r="86" spans="1:10">
      <c r="A86" s="70"/>
      <c r="B86" s="70"/>
      <c r="G86" s="70"/>
      <c r="J86" s="103"/>
    </row>
    <row r="87" spans="1:10">
      <c r="A87" s="70"/>
      <c r="B87" s="70"/>
      <c r="G87" s="70"/>
      <c r="J87" s="103"/>
    </row>
    <row r="88" spans="1:10">
      <c r="A88" s="70"/>
      <c r="B88" s="70"/>
      <c r="G88" s="70"/>
      <c r="J88" s="103"/>
    </row>
    <row r="89" spans="1:10">
      <c r="A89" s="70"/>
      <c r="B89" s="70"/>
      <c r="G89" s="70"/>
      <c r="J89" s="103"/>
    </row>
    <row r="90" spans="1:10">
      <c r="A90" s="70"/>
      <c r="B90" s="70"/>
      <c r="G90" s="70"/>
      <c r="J90" s="103"/>
    </row>
    <row r="91" spans="1:10">
      <c r="A91" s="70"/>
      <c r="B91" s="70"/>
      <c r="G91" s="70"/>
      <c r="J91" s="103"/>
    </row>
    <row r="92" spans="1:10">
      <c r="A92" s="70"/>
      <c r="B92" s="70"/>
      <c r="G92" s="70"/>
      <c r="J92" s="103"/>
    </row>
    <row r="93" spans="1:10">
      <c r="A93" s="70"/>
      <c r="B93" s="70"/>
      <c r="G93" s="70"/>
      <c r="J93" s="103"/>
    </row>
    <row r="94" spans="1:10">
      <c r="A94" s="70"/>
      <c r="B94" s="70"/>
      <c r="G94" s="70"/>
      <c r="J94" s="103"/>
    </row>
    <row r="95" spans="1:10">
      <c r="A95" s="70"/>
      <c r="B95" s="70"/>
      <c r="G95" s="70"/>
      <c r="J95" s="103"/>
    </row>
    <row r="96" spans="1:10">
      <c r="A96" s="70"/>
      <c r="B96" s="70"/>
      <c r="G96" s="70"/>
      <c r="J96" s="103"/>
    </row>
    <row r="97" spans="1:10">
      <c r="A97" s="70"/>
      <c r="B97" s="70"/>
      <c r="G97" s="70"/>
      <c r="J97" s="103"/>
    </row>
    <row r="98" spans="1:10">
      <c r="A98" s="70"/>
      <c r="B98" s="70"/>
      <c r="G98" s="70"/>
      <c r="J98" s="103"/>
    </row>
    <row r="99" spans="1:10">
      <c r="A99" s="70"/>
      <c r="B99" s="70"/>
      <c r="G99" s="70"/>
      <c r="J99" s="103"/>
    </row>
    <row r="100" spans="1:10">
      <c r="A100" s="70"/>
      <c r="B100" s="70"/>
      <c r="G100" s="70"/>
      <c r="J100" s="103"/>
    </row>
    <row r="101" spans="1:10">
      <c r="A101" s="70"/>
      <c r="B101" s="70"/>
      <c r="G101" s="70"/>
      <c r="J101" s="103"/>
    </row>
    <row r="102" spans="1:10">
      <c r="A102" s="70"/>
      <c r="B102" s="70"/>
      <c r="G102" s="70"/>
      <c r="J102" s="103"/>
    </row>
    <row r="103" spans="1:10">
      <c r="A103" s="70"/>
      <c r="B103" s="70"/>
      <c r="G103" s="70"/>
      <c r="J103" s="103"/>
    </row>
    <row r="104" spans="1:10">
      <c r="A104" s="70"/>
      <c r="B104" s="70"/>
      <c r="G104" s="70"/>
      <c r="J104" s="103"/>
    </row>
    <row r="105" spans="1:10">
      <c r="A105" s="70"/>
      <c r="B105" s="70"/>
      <c r="G105" s="70"/>
      <c r="J105" s="103"/>
    </row>
    <row r="106" spans="1:10">
      <c r="A106" s="70"/>
      <c r="B106" s="70"/>
      <c r="G106" s="70"/>
      <c r="J106" s="103"/>
    </row>
    <row r="107" spans="1:10">
      <c r="A107" s="70"/>
      <c r="B107" s="70"/>
      <c r="G107" s="70"/>
      <c r="J107" s="103"/>
    </row>
    <row r="108" spans="1:10">
      <c r="A108" s="70"/>
      <c r="B108" s="70"/>
      <c r="G108" s="70"/>
      <c r="J108" s="103"/>
    </row>
    <row r="109" spans="1:10">
      <c r="A109" s="70"/>
      <c r="B109" s="70"/>
      <c r="G109" s="70"/>
      <c r="J109" s="103"/>
    </row>
    <row r="110" spans="1:10">
      <c r="A110" s="70"/>
      <c r="B110" s="70"/>
      <c r="G110" s="70"/>
      <c r="J110" s="103"/>
    </row>
    <row r="111" spans="1:10">
      <c r="A111" s="70"/>
      <c r="B111" s="70"/>
      <c r="G111" s="70"/>
      <c r="J111" s="103"/>
    </row>
    <row r="112" spans="1:10">
      <c r="A112" s="70"/>
      <c r="B112" s="70"/>
      <c r="G112" s="70"/>
      <c r="J112" s="103"/>
    </row>
    <row r="113" spans="1:10">
      <c r="A113" s="70"/>
      <c r="B113" s="70"/>
      <c r="G113" s="70"/>
      <c r="J113" s="103"/>
    </row>
    <row r="114" spans="1:10">
      <c r="A114" s="70"/>
      <c r="B114" s="70"/>
      <c r="G114" s="70"/>
      <c r="J114" s="103"/>
    </row>
    <row r="115" spans="1:10">
      <c r="A115" s="70"/>
      <c r="B115" s="70"/>
      <c r="G115" s="70"/>
      <c r="J115" s="103"/>
    </row>
    <row r="116" spans="1:10">
      <c r="A116" s="70"/>
      <c r="B116" s="70"/>
      <c r="G116" s="70"/>
      <c r="J116" s="103"/>
    </row>
    <row r="117" spans="1:10">
      <c r="A117" s="70"/>
      <c r="B117" s="70"/>
      <c r="G117" s="70"/>
      <c r="J117" s="103"/>
    </row>
    <row r="118" spans="1:10">
      <c r="A118" s="70"/>
      <c r="B118" s="70"/>
      <c r="G118" s="70"/>
      <c r="J118" s="103"/>
    </row>
    <row r="119" spans="1:10">
      <c r="A119" s="70"/>
      <c r="B119" s="70"/>
      <c r="G119" s="70"/>
      <c r="J119" s="103"/>
    </row>
    <row r="120" spans="1:10">
      <c r="A120" s="70"/>
      <c r="B120" s="70"/>
      <c r="G120" s="70"/>
      <c r="J120" s="103"/>
    </row>
    <row r="121" spans="1:10">
      <c r="A121" s="70"/>
      <c r="B121" s="70"/>
      <c r="G121" s="70"/>
      <c r="J121" s="103"/>
    </row>
    <row r="122" spans="1:10">
      <c r="A122" s="70"/>
      <c r="B122" s="70"/>
      <c r="G122" s="70"/>
      <c r="J122" s="103"/>
    </row>
    <row r="123" spans="1:10">
      <c r="A123" s="70"/>
      <c r="B123" s="70"/>
      <c r="G123" s="70"/>
      <c r="J123" s="103"/>
    </row>
    <row r="124" spans="1:10">
      <c r="A124" s="70"/>
      <c r="B124" s="70"/>
      <c r="G124" s="70"/>
      <c r="J124" s="103"/>
    </row>
    <row r="125" spans="1:10">
      <c r="A125" s="70"/>
      <c r="B125" s="70"/>
      <c r="G125" s="70"/>
      <c r="J125" s="103"/>
    </row>
    <row r="126" spans="1:10">
      <c r="A126" s="70"/>
      <c r="B126" s="70"/>
      <c r="G126" s="70"/>
      <c r="J126" s="103"/>
    </row>
    <row r="127" spans="1:10">
      <c r="A127" s="70"/>
      <c r="B127" s="70"/>
      <c r="G127" s="70"/>
      <c r="J127" s="103"/>
    </row>
    <row r="128" spans="1:10">
      <c r="A128" s="70"/>
      <c r="B128" s="70"/>
      <c r="G128" s="70"/>
      <c r="J128" s="103"/>
    </row>
    <row r="129" spans="1:10">
      <c r="A129" s="70"/>
      <c r="B129" s="70"/>
      <c r="G129" s="70"/>
      <c r="J129" s="103"/>
    </row>
    <row r="130" spans="1:10">
      <c r="A130" s="70"/>
      <c r="B130" s="70"/>
      <c r="G130" s="70"/>
      <c r="J130" s="103"/>
    </row>
    <row r="131" spans="1:10">
      <c r="A131" s="70"/>
      <c r="B131" s="70"/>
      <c r="G131" s="70"/>
      <c r="J131" s="103"/>
    </row>
    <row r="132" spans="1:10">
      <c r="A132" s="70"/>
      <c r="B132" s="70"/>
      <c r="G132" s="70"/>
      <c r="J132" s="103"/>
    </row>
    <row r="133" spans="1:10">
      <c r="A133" s="70"/>
      <c r="B133" s="70"/>
      <c r="G133" s="70"/>
      <c r="J133" s="103"/>
    </row>
    <row r="134" spans="1:10">
      <c r="A134" s="70"/>
      <c r="B134" s="70"/>
      <c r="G134" s="70"/>
      <c r="J134" s="103"/>
    </row>
    <row r="135" spans="1:10">
      <c r="A135" s="70"/>
      <c r="B135" s="70"/>
      <c r="G135" s="70"/>
      <c r="J135" s="103"/>
    </row>
    <row r="136" spans="1:10">
      <c r="A136" s="70"/>
      <c r="B136" s="70"/>
      <c r="G136" s="70"/>
      <c r="J136" s="103"/>
    </row>
    <row r="137" spans="1:10">
      <c r="A137" s="70"/>
      <c r="B137" s="70"/>
      <c r="G137" s="70"/>
      <c r="J137" s="103"/>
    </row>
    <row r="138" spans="1:10">
      <c r="A138" s="70"/>
      <c r="B138" s="70"/>
      <c r="G138" s="70"/>
      <c r="J138" s="103"/>
    </row>
    <row r="139" spans="1:10">
      <c r="A139" s="70"/>
      <c r="B139" s="70"/>
      <c r="G139" s="70"/>
      <c r="J139" s="103"/>
    </row>
    <row r="140" spans="1:10">
      <c r="A140" s="70"/>
      <c r="B140" s="70"/>
      <c r="G140" s="70"/>
      <c r="J140" s="103"/>
    </row>
    <row r="141" spans="1:10">
      <c r="A141" s="70"/>
      <c r="B141" s="70"/>
      <c r="G141" s="70"/>
      <c r="J141" s="103"/>
    </row>
    <row r="142" spans="1:10">
      <c r="A142" s="70"/>
      <c r="B142" s="70"/>
      <c r="G142" s="70"/>
      <c r="J142" s="103"/>
    </row>
    <row r="143" spans="1:10">
      <c r="A143" s="70"/>
      <c r="B143" s="70"/>
      <c r="G143" s="70"/>
      <c r="J143" s="103"/>
    </row>
    <row r="144" spans="1:10">
      <c r="A144" s="70"/>
      <c r="B144" s="70"/>
      <c r="G144" s="70"/>
      <c r="J144" s="103"/>
    </row>
    <row r="145" spans="1:10">
      <c r="A145" s="70"/>
      <c r="B145" s="70"/>
      <c r="G145" s="70"/>
      <c r="J145" s="103"/>
    </row>
    <row r="146" spans="1:10">
      <c r="A146" s="70"/>
      <c r="B146" s="70"/>
      <c r="G146" s="70"/>
      <c r="J146" s="103"/>
    </row>
    <row r="147" spans="1:10">
      <c r="A147" s="70"/>
      <c r="B147" s="70"/>
      <c r="G147" s="70"/>
      <c r="J147" s="103"/>
    </row>
    <row r="148" spans="1:10">
      <c r="A148" s="70"/>
      <c r="B148" s="70"/>
      <c r="G148" s="70"/>
      <c r="J148" s="103"/>
    </row>
    <row r="149" spans="1:10">
      <c r="A149" s="70"/>
      <c r="B149" s="70"/>
      <c r="G149" s="70"/>
      <c r="J149" s="103"/>
    </row>
    <row r="150" spans="1:10">
      <c r="A150" s="70"/>
      <c r="B150" s="70"/>
      <c r="G150" s="70"/>
      <c r="J150" s="103"/>
    </row>
    <row r="151" spans="1:10">
      <c r="A151" s="70"/>
      <c r="B151" s="70"/>
      <c r="G151" s="70"/>
      <c r="J151" s="103"/>
    </row>
    <row r="152" spans="1:10">
      <c r="A152" s="70"/>
      <c r="B152" s="70"/>
      <c r="G152" s="70"/>
      <c r="J152" s="103"/>
    </row>
    <row r="153" spans="1:10">
      <c r="A153" s="70"/>
      <c r="B153" s="70"/>
      <c r="G153" s="70"/>
      <c r="J153" s="103"/>
    </row>
    <row r="154" spans="1:10">
      <c r="A154" s="70"/>
      <c r="B154" s="70"/>
      <c r="G154" s="70"/>
      <c r="J154" s="103"/>
    </row>
    <row r="155" spans="1:10">
      <c r="A155" s="70"/>
      <c r="B155" s="70"/>
      <c r="G155" s="70"/>
      <c r="J155" s="103"/>
    </row>
    <row r="156" spans="1:10">
      <c r="A156" s="70"/>
      <c r="B156" s="70"/>
      <c r="G156" s="70"/>
      <c r="J156" s="103"/>
    </row>
    <row r="157" spans="1:10">
      <c r="A157" s="70"/>
      <c r="B157" s="70"/>
      <c r="G157" s="70"/>
      <c r="J157" s="103"/>
    </row>
    <row r="158" spans="1:10">
      <c r="A158" s="70"/>
      <c r="B158" s="70"/>
      <c r="G158" s="70"/>
      <c r="J158" s="103"/>
    </row>
    <row r="159" spans="1:10">
      <c r="A159" s="70"/>
      <c r="B159" s="70"/>
      <c r="G159" s="70"/>
      <c r="J159" s="103"/>
    </row>
    <row r="160" spans="1:10">
      <c r="A160" s="70"/>
      <c r="B160" s="70"/>
      <c r="G160" s="70"/>
      <c r="J160" s="103"/>
    </row>
    <row r="161" spans="1:10">
      <c r="A161" s="70"/>
      <c r="B161" s="70"/>
      <c r="G161" s="70"/>
      <c r="J161" s="103"/>
    </row>
    <row r="162" spans="1:10">
      <c r="A162" s="70"/>
      <c r="B162" s="70"/>
      <c r="G162" s="70"/>
      <c r="J162" s="103"/>
    </row>
    <row r="163" spans="1:10">
      <c r="A163" s="70"/>
      <c r="B163" s="70"/>
      <c r="G163" s="70"/>
      <c r="J163" s="103"/>
    </row>
    <row r="164" spans="1:10">
      <c r="A164" s="70"/>
      <c r="B164" s="70"/>
      <c r="G164" s="70"/>
      <c r="J164" s="103"/>
    </row>
    <row r="165" spans="1:10">
      <c r="A165" s="70"/>
      <c r="B165" s="70"/>
      <c r="G165" s="70"/>
    </row>
    <row r="166" spans="1:10">
      <c r="A166" s="70"/>
      <c r="B166" s="70"/>
      <c r="G166" s="70"/>
    </row>
    <row r="167" spans="1:10">
      <c r="A167" s="70"/>
      <c r="B167" s="70"/>
      <c r="G167" s="70"/>
    </row>
    <row r="168" spans="1:10">
      <c r="A168" s="70"/>
      <c r="B168" s="70"/>
      <c r="G168" s="70"/>
    </row>
    <row r="169" spans="1:10">
      <c r="A169" s="70"/>
      <c r="B169" s="70"/>
      <c r="G169" s="70"/>
    </row>
    <row r="170" spans="1:10">
      <c r="A170" s="70"/>
      <c r="B170" s="70"/>
      <c r="G170" s="70"/>
    </row>
    <row r="171" spans="1:10">
      <c r="A171" s="70"/>
      <c r="B171" s="70"/>
      <c r="G171" s="70"/>
    </row>
    <row r="172" spans="1:10">
      <c r="A172" s="70"/>
      <c r="B172" s="70"/>
      <c r="G172" s="70"/>
    </row>
    <row r="173" spans="1:10">
      <c r="A173" s="70"/>
      <c r="B173" s="70"/>
      <c r="G173" s="70"/>
    </row>
    <row r="174" spans="1:10">
      <c r="A174" s="70"/>
      <c r="B174" s="70"/>
      <c r="G174" s="70"/>
    </row>
    <row r="175" spans="1:10">
      <c r="A175" s="70"/>
      <c r="B175" s="70"/>
      <c r="G175" s="70"/>
    </row>
    <row r="176" spans="1:10">
      <c r="A176" s="70"/>
      <c r="B176" s="70"/>
      <c r="G176" s="70"/>
    </row>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7" s="70" customFormat="1"/>
    <row r="248" s="70" customFormat="1"/>
    <row r="249" s="70" customFormat="1"/>
    <row r="250" s="70" customFormat="1"/>
    <row r="251" s="70" customFormat="1"/>
    <row r="252" s="70" customFormat="1"/>
    <row r="253" s="70" customFormat="1"/>
    <row r="254" s="70" customFormat="1"/>
    <row r="255" s="70" customFormat="1"/>
    <row r="256" s="70" customFormat="1"/>
    <row r="257" s="70" customFormat="1"/>
    <row r="258" s="70" customFormat="1"/>
    <row r="259" s="70" customFormat="1"/>
    <row r="260" s="70" customFormat="1"/>
    <row r="261" s="70" customFormat="1"/>
    <row r="262" s="70" customFormat="1"/>
    <row r="263" s="70" customFormat="1"/>
    <row r="264" s="70" customFormat="1"/>
    <row r="265" s="70" customFormat="1"/>
    <row r="266" s="70" customFormat="1"/>
    <row r="267" s="70" customFormat="1"/>
    <row r="268" s="70" customFormat="1"/>
    <row r="269" s="70" customFormat="1"/>
    <row r="270" s="70" customFormat="1"/>
    <row r="271" s="70" customFormat="1"/>
    <row r="272" s="70" customFormat="1"/>
    <row r="273" s="70" customFormat="1"/>
    <row r="274" s="70" customFormat="1"/>
    <row r="275" s="70" customFormat="1"/>
    <row r="276" s="70" customFormat="1"/>
    <row r="277" s="70" customFormat="1"/>
    <row r="278" s="70" customFormat="1"/>
    <row r="279" s="70" customFormat="1"/>
    <row r="280" s="70" customFormat="1"/>
    <row r="281" s="70" customFormat="1"/>
    <row r="282" s="70" customFormat="1"/>
    <row r="283" s="70" customFormat="1"/>
    <row r="284" s="70" customFormat="1"/>
    <row r="285" s="70" customFormat="1"/>
    <row r="286" s="70" customFormat="1"/>
    <row r="287" s="70" customFormat="1"/>
    <row r="288" s="70" customFormat="1"/>
    <row r="289" s="70" customFormat="1"/>
    <row r="290" s="70" customFormat="1"/>
    <row r="291" s="70" customFormat="1"/>
    <row r="292" s="70" customFormat="1"/>
    <row r="293" s="70" customFormat="1"/>
    <row r="294" s="70" customFormat="1"/>
    <row r="295" s="70" customFormat="1"/>
    <row r="296" s="70" customFormat="1"/>
    <row r="297" s="70" customFormat="1"/>
    <row r="298" s="70" customFormat="1"/>
    <row r="299" s="70" customFormat="1"/>
    <row r="300" s="70" customFormat="1"/>
    <row r="301" s="70" customFormat="1"/>
    <row r="302" s="70" customFormat="1"/>
    <row r="303" s="70" customFormat="1"/>
    <row r="304" s="70" customFormat="1"/>
    <row r="305" s="70" customFormat="1"/>
    <row r="306" s="70" customFormat="1"/>
    <row r="307" s="70" customFormat="1"/>
    <row r="308" s="70" customFormat="1"/>
    <row r="309" s="70" customFormat="1"/>
    <row r="310" s="70" customFormat="1"/>
    <row r="311" s="70" customFormat="1"/>
    <row r="312" s="70" customFormat="1"/>
    <row r="313" s="70" customFormat="1"/>
    <row r="314" s="70" customFormat="1"/>
    <row r="315" s="70" customFormat="1"/>
    <row r="316" s="70" customFormat="1"/>
    <row r="317" s="70" customFormat="1"/>
    <row r="318" s="70" customFormat="1"/>
    <row r="319" s="70" customFormat="1"/>
    <row r="320" s="70" customFormat="1"/>
    <row r="321" s="70" customFormat="1"/>
    <row r="322" s="70" customFormat="1"/>
    <row r="323" s="70" customFormat="1"/>
    <row r="324" s="70" customFormat="1"/>
    <row r="325" s="70" customFormat="1"/>
    <row r="326" s="70" customFormat="1"/>
    <row r="327" s="70" customFormat="1"/>
    <row r="328" s="70" customFormat="1"/>
    <row r="329" s="70" customFormat="1"/>
    <row r="330" s="70" customFormat="1"/>
    <row r="331" s="70" customFormat="1"/>
    <row r="332" s="70" customFormat="1"/>
    <row r="333" s="70" customFormat="1"/>
    <row r="334" s="70" customFormat="1"/>
    <row r="335" s="70" customFormat="1"/>
    <row r="336" s="70" customFormat="1"/>
    <row r="337" s="70" customFormat="1"/>
    <row r="338" s="70" customFormat="1"/>
    <row r="339" s="70" customFormat="1"/>
    <row r="340" s="70" customFormat="1"/>
    <row r="341" s="70" customFormat="1"/>
    <row r="342" s="70" customFormat="1"/>
    <row r="343" s="70" customFormat="1"/>
    <row r="344" s="70" customFormat="1"/>
    <row r="345" s="70" customFormat="1"/>
    <row r="346" s="70" customFormat="1"/>
    <row r="347" s="70" customFormat="1"/>
    <row r="348" s="70" customFormat="1"/>
    <row r="349" s="70" customFormat="1"/>
    <row r="350" s="70" customFormat="1"/>
    <row r="351" s="70" customFormat="1"/>
    <row r="352" s="70" customFormat="1"/>
    <row r="353" s="70" customFormat="1"/>
    <row r="354" s="70" customFormat="1"/>
    <row r="355" s="70" customFormat="1"/>
    <row r="356" s="70" customFormat="1"/>
    <row r="357" s="70" customFormat="1"/>
    <row r="358" s="70" customFormat="1"/>
    <row r="359" s="70" customFormat="1"/>
    <row r="360" s="70" customFormat="1"/>
    <row r="361" s="70" customFormat="1"/>
    <row r="362" s="70" customFormat="1"/>
    <row r="363" s="70" customFormat="1"/>
    <row r="364" s="70" customFormat="1"/>
    <row r="365" s="70" customFormat="1"/>
    <row r="366" s="70" customFormat="1"/>
    <row r="367" s="70" customFormat="1"/>
    <row r="368" s="70" customFormat="1"/>
    <row r="369" s="70" customFormat="1"/>
    <row r="370" s="70" customFormat="1"/>
    <row r="371" s="70" customFormat="1"/>
    <row r="372" s="70" customFormat="1"/>
    <row r="373" s="70" customFormat="1"/>
    <row r="374" s="70" customFormat="1"/>
    <row r="375" s="70" customFormat="1"/>
    <row r="376" s="70" customFormat="1"/>
    <row r="377" s="70" customFormat="1"/>
    <row r="378" s="70" customFormat="1"/>
    <row r="379" s="70" customFormat="1"/>
    <row r="380" s="70" customFormat="1"/>
    <row r="381" s="70" customFormat="1"/>
    <row r="382" s="70" customFormat="1"/>
    <row r="383" s="70" customFormat="1"/>
    <row r="384" s="70" customFormat="1"/>
    <row r="385" s="70" customFormat="1"/>
    <row r="386" s="70" customFormat="1"/>
    <row r="387" s="70" customFormat="1"/>
    <row r="388" s="70" customFormat="1"/>
    <row r="389" s="70" customFormat="1"/>
    <row r="390" s="70" customFormat="1"/>
    <row r="391" s="70" customFormat="1"/>
    <row r="392" s="70" customFormat="1"/>
    <row r="393" s="70" customFormat="1"/>
    <row r="394" s="70" customFormat="1"/>
    <row r="395" s="70" customFormat="1"/>
    <row r="396" s="70" customFormat="1"/>
    <row r="397" s="70" customFormat="1"/>
    <row r="398" s="70" customFormat="1"/>
    <row r="399" s="70" customFormat="1"/>
    <row r="400" s="70" customFormat="1"/>
    <row r="401" s="70" customFormat="1"/>
    <row r="402" s="70" customFormat="1"/>
    <row r="403" s="70" customFormat="1"/>
    <row r="404" s="70" customFormat="1"/>
    <row r="405" s="70" customFormat="1"/>
    <row r="406" s="70" customFormat="1"/>
    <row r="407" s="70" customFormat="1"/>
    <row r="408" s="70" customFormat="1"/>
    <row r="409" s="70" customFormat="1"/>
    <row r="410" s="70" customFormat="1"/>
    <row r="411" s="70" customFormat="1"/>
    <row r="412" s="70" customFormat="1"/>
    <row r="413" s="70" customFormat="1"/>
    <row r="414" s="70" customFormat="1"/>
    <row r="415" s="70" customFormat="1"/>
    <row r="416" s="70" customFormat="1"/>
    <row r="417" s="70" customFormat="1"/>
    <row r="418" s="70" customFormat="1"/>
    <row r="419" s="70" customFormat="1"/>
    <row r="420" s="70" customFormat="1"/>
    <row r="421" s="70" customFormat="1"/>
    <row r="422" s="70" customFormat="1"/>
    <row r="423" s="70" customFormat="1"/>
    <row r="424" s="70" customFormat="1"/>
    <row r="425" s="70" customFormat="1"/>
    <row r="426" s="70" customFormat="1"/>
    <row r="427" s="70" customFormat="1"/>
    <row r="428" s="70" customFormat="1"/>
    <row r="429" s="70" customFormat="1"/>
    <row r="430" s="70" customFormat="1"/>
    <row r="431" s="70" customFormat="1"/>
    <row r="432" s="70" customFormat="1"/>
    <row r="433" s="70" customFormat="1"/>
    <row r="434" s="70" customFormat="1"/>
    <row r="435" s="70" customFormat="1"/>
    <row r="436" s="70" customFormat="1"/>
    <row r="437" s="70" customFormat="1"/>
    <row r="438" s="70" customFormat="1"/>
    <row r="439" s="70" customFormat="1"/>
    <row r="440" s="70" customFormat="1"/>
    <row r="441" s="70" customFormat="1"/>
    <row r="442" s="70" customFormat="1"/>
    <row r="443" s="70" customFormat="1"/>
    <row r="444" s="70" customFormat="1"/>
    <row r="445" s="70" customFormat="1"/>
    <row r="446" s="70" customFormat="1"/>
    <row r="447" s="70" customFormat="1"/>
    <row r="448" s="70" customFormat="1"/>
    <row r="449" s="70" customFormat="1"/>
    <row r="450" s="70" customFormat="1"/>
    <row r="451" s="70" customFormat="1"/>
    <row r="452" s="70" customFormat="1"/>
    <row r="453" s="70" customFormat="1"/>
    <row r="454" s="70" customFormat="1"/>
    <row r="455" s="70" customFormat="1"/>
    <row r="456" s="70" customFormat="1"/>
    <row r="457" s="70" customFormat="1"/>
    <row r="458" s="70" customFormat="1"/>
    <row r="459" s="70" customFormat="1"/>
    <row r="460" s="70" customFormat="1"/>
    <row r="461" s="70" customFormat="1"/>
    <row r="462" s="70" customFormat="1"/>
    <row r="463" s="70" customFormat="1"/>
    <row r="464" s="70" customFormat="1"/>
    <row r="465" s="70" customFormat="1"/>
    <row r="466" s="70" customFormat="1"/>
    <row r="467" s="70" customFormat="1"/>
    <row r="468" s="70" customFormat="1"/>
    <row r="469" s="70" customFormat="1"/>
    <row r="470" s="70" customFormat="1"/>
    <row r="471" s="70" customFormat="1"/>
    <row r="472" s="70" customFormat="1"/>
    <row r="473" s="70" customFormat="1"/>
    <row r="474" s="70" customFormat="1"/>
    <row r="475" s="70" customFormat="1"/>
    <row r="476" s="70" customFormat="1"/>
    <row r="477" s="70" customFormat="1"/>
    <row r="478" s="70" customFormat="1"/>
    <row r="479" s="70" customFormat="1"/>
    <row r="480" s="70" customFormat="1"/>
    <row r="481" s="70" customFormat="1"/>
    <row r="482" s="70" customFormat="1"/>
    <row r="483" s="70" customFormat="1"/>
    <row r="484" s="70" customFormat="1"/>
    <row r="485" s="70" customFormat="1"/>
    <row r="486" s="70" customFormat="1"/>
    <row r="487" s="70" customFormat="1"/>
    <row r="488" s="70" customFormat="1"/>
    <row r="489" s="70" customFormat="1"/>
    <row r="490" s="70" customFormat="1"/>
    <row r="491" s="70" customFormat="1"/>
    <row r="492" s="70" customFormat="1"/>
    <row r="493" s="70" customFormat="1"/>
    <row r="494" s="70" customFormat="1"/>
    <row r="495" s="70" customFormat="1"/>
    <row r="496" s="70" customFormat="1"/>
    <row r="497" s="70" customFormat="1"/>
    <row r="498" s="70" customFormat="1"/>
    <row r="499" s="70" customFormat="1"/>
    <row r="500" s="70" customFormat="1"/>
    <row r="501" s="70" customFormat="1"/>
    <row r="502" s="70" customFormat="1"/>
    <row r="503" s="70" customFormat="1"/>
    <row r="504" s="70" customFormat="1"/>
    <row r="505" s="70" customFormat="1"/>
    <row r="506" s="70" customFormat="1"/>
    <row r="507" s="70" customFormat="1"/>
    <row r="508" s="70" customFormat="1"/>
    <row r="509" s="70" customFormat="1"/>
    <row r="510" s="70" customFormat="1"/>
    <row r="511" s="70" customFormat="1"/>
    <row r="512" s="70" customFormat="1"/>
    <row r="513" s="70" customFormat="1"/>
    <row r="514" s="70" customFormat="1"/>
    <row r="515" s="70" customFormat="1"/>
    <row r="516" s="70" customFormat="1"/>
    <row r="517" s="70" customFormat="1"/>
    <row r="518" s="70" customFormat="1"/>
    <row r="519" s="70" customFormat="1"/>
    <row r="520" s="70" customFormat="1"/>
    <row r="521" s="70" customFormat="1"/>
    <row r="522" s="70" customFormat="1"/>
  </sheetData>
  <mergeCells count="26">
    <mergeCell ref="A21:A22"/>
    <mergeCell ref="D21:D22"/>
    <mergeCell ref="E21:E22"/>
    <mergeCell ref="F21:F22"/>
    <mergeCell ref="D23:D25"/>
    <mergeCell ref="C14:C16"/>
    <mergeCell ref="D14:D16"/>
    <mergeCell ref="C17:C19"/>
    <mergeCell ref="D17:D19"/>
    <mergeCell ref="B29:B30"/>
    <mergeCell ref="C20:C23"/>
    <mergeCell ref="B21:B22"/>
    <mergeCell ref="H28:I28"/>
    <mergeCell ref="H34:I34"/>
    <mergeCell ref="E29:E31"/>
    <mergeCell ref="D39:D41"/>
    <mergeCell ref="B39:B41"/>
    <mergeCell ref="H38:I38"/>
    <mergeCell ref="F39:F41"/>
    <mergeCell ref="E39:E41"/>
    <mergeCell ref="C39:C41"/>
    <mergeCell ref="G45:G47"/>
    <mergeCell ref="H43:I43"/>
    <mergeCell ref="G48:I48"/>
    <mergeCell ref="E45:E46"/>
    <mergeCell ref="F45:F46"/>
  </mergeCells>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52E4D72B7258F24281FB466615F9ABFF" ma:contentTypeVersion="13" ma:contentTypeDescription="Új dokumentum létrehozása." ma:contentTypeScope="" ma:versionID="c171d5cc2a3c8cc4b0e35e7f223fac53">
  <xsd:schema xmlns:xsd="http://www.w3.org/2001/XMLSchema" xmlns:xs="http://www.w3.org/2001/XMLSchema" xmlns:p="http://schemas.microsoft.com/office/2006/metadata/properties" xmlns:ns2="70b8dd83-fd17-4b17-b50f-19c0932e6f4f" xmlns:ns3="2f1db1b9-33a0-447a-8726-ec1a7d93aa02" targetNamespace="http://schemas.microsoft.com/office/2006/metadata/properties" ma:root="true" ma:fieldsID="6ca791f08464f9471b72b725496064c2" ns2:_="" ns3:_="">
    <xsd:import namespace="70b8dd83-fd17-4b17-b50f-19c0932e6f4f"/>
    <xsd:import namespace="2f1db1b9-33a0-447a-8726-ec1a7d93aa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8dd83-fd17-4b17-b50f-19c0932e6f4f"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1db1b9-33a0-447a-8726-ec1a7d93aa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40CF7F-02B3-4273-8B65-D29C51429FAD}"/>
</file>

<file path=customXml/itemProps2.xml><?xml version="1.0" encoding="utf-8"?>
<ds:datastoreItem xmlns:ds="http://schemas.openxmlformats.org/officeDocument/2006/customXml" ds:itemID="{344C0CDB-9FEB-4BC9-B1C4-6AEF8DC5B3EB}"/>
</file>

<file path=customXml/itemProps3.xml><?xml version="1.0" encoding="utf-8"?>
<ds:datastoreItem xmlns:ds="http://schemas.openxmlformats.org/officeDocument/2006/customXml" ds:itemID="{D3A75864-D998-49B5-A25E-46C888D02B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Alessandra Pala</cp:lastModifiedBy>
  <cp:revision/>
  <dcterms:created xsi:type="dcterms:W3CDTF">2020-06-10T15:56:13Z</dcterms:created>
  <dcterms:modified xsi:type="dcterms:W3CDTF">2021-05-26T08:45:06Z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0x01010052E4D72B7258F24281FB466615F9ABFF</vt:lpwstr>
  </property>
  <property fmtid="{D5CDD505-2E9C-101B-9397-08002B2CF9AE}" pid="3" name="Order">
    <vt:r8>6748600</vt:r8>
  </property>
  <property fmtid="{D5CDD505-2E9C-101B-9397-08002B2CF9AE}" pid="4" name="ComplianceAssetId">
    <vt:lpwstr/>
  </property>
</Properties>
</file>